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D:\123\ЗВІТИ\ЗВІТИ 2020\ЗВІТИ\НА САЙТ ОЦЗ\2021\СТАТИСТИЧНА ІНФОРМАЦІЯ\2. Надання послуг окремим категоріям громадян\9\"/>
    </mc:Choice>
  </mc:AlternateContent>
  <xr:revisionPtr revIDLastSave="0" documentId="13_ncr:1_{2CCF5A8E-573B-4362-BB78-CDD4BACF867A}" xr6:coauthVersionLast="45" xr6:coauthVersionMax="45" xr10:uidLastSave="{00000000-0000-0000-0000-000000000000}"/>
  <bookViews>
    <workbookView xWindow="8355" yWindow="300" windowWidth="14250" windowHeight="15375" tabRatio="950" activeTab="15" xr2:uid="{00000000-000D-0000-FFFF-FFFF00000000}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50" r:id="rId11"/>
    <sheet name="12" sheetId="48" r:id="rId12"/>
    <sheet name="13" sheetId="51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рівіврч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'10'!$A$1:$AB$37</definedName>
    <definedName name="_xlnm.Print_Area" localSheetId="10">'11'!$A$1:$D$20</definedName>
    <definedName name="_xlnm.Print_Area" localSheetId="11">'12'!$A$1:$K$36</definedName>
    <definedName name="_xlnm.Print_Area" localSheetId="12">'13'!$A$1:$K$36</definedName>
    <definedName name="_xlnm.Print_Area" localSheetId="13">'14'!$A$1:$I$20</definedName>
    <definedName name="_xlnm.Print_Area" localSheetId="14">'15'!$A$1:$AB$37</definedName>
    <definedName name="_xlnm.Print_Area" localSheetId="15">'16'!$A$1:$AB$37</definedName>
    <definedName name="_xlnm.Print_Area" localSheetId="1">'2'!$A$1:$AB$36</definedName>
    <definedName name="_xlnm.Print_Area" localSheetId="2">'3'!$A$1:$E$17</definedName>
    <definedName name="_xlnm.Print_Area" localSheetId="3">'4'!$A$1:$AB$36</definedName>
    <definedName name="_xlnm.Print_Area" localSheetId="4">'5'!$A$1:$E$18</definedName>
    <definedName name="_xlnm.Print_Area" localSheetId="5">'6'!$A$1:$AB$37</definedName>
    <definedName name="_xlnm.Print_Area" localSheetId="6">'7'!$A$1:$E$18</definedName>
    <definedName name="_xlnm.Print_Area" localSheetId="7">'8'!$A$1:$AB$35</definedName>
    <definedName name="_xlnm.Print_Area" localSheetId="8">'9'!$A$1:$E$19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7" i="47" l="1"/>
  <c r="AA37" i="47"/>
  <c r="Z37" i="47"/>
  <c r="Y37" i="47"/>
  <c r="X37" i="47"/>
  <c r="W37" i="47"/>
  <c r="U37" i="47"/>
  <c r="V37" i="47" s="1"/>
  <c r="T37" i="47"/>
  <c r="R37" i="47"/>
  <c r="S37" i="47" s="1"/>
  <c r="Q37" i="47"/>
  <c r="P37" i="47"/>
  <c r="O37" i="47"/>
  <c r="N37" i="47"/>
  <c r="M37" i="47"/>
  <c r="L37" i="47"/>
  <c r="K37" i="47"/>
  <c r="I37" i="47"/>
  <c r="J37" i="47" s="1"/>
  <c r="H37" i="47"/>
  <c r="F37" i="47"/>
  <c r="G37" i="47" s="1"/>
  <c r="E37" i="47"/>
  <c r="D37" i="47"/>
  <c r="C37" i="47"/>
  <c r="B37" i="47"/>
  <c r="AB36" i="47"/>
  <c r="AA36" i="47"/>
  <c r="Z36" i="47"/>
  <c r="X36" i="47"/>
  <c r="Y36" i="47" s="1"/>
  <c r="W36" i="47"/>
  <c r="U36" i="47"/>
  <c r="V36" i="47" s="1"/>
  <c r="T36" i="47"/>
  <c r="S36" i="47"/>
  <c r="R36" i="47"/>
  <c r="Q36" i="47"/>
  <c r="P36" i="47"/>
  <c r="O36" i="47"/>
  <c r="N36" i="47"/>
  <c r="L36" i="47"/>
  <c r="M36" i="47" s="1"/>
  <c r="K36" i="47"/>
  <c r="I36" i="47"/>
  <c r="J36" i="47" s="1"/>
  <c r="H36" i="47"/>
  <c r="G36" i="47"/>
  <c r="F36" i="47"/>
  <c r="E36" i="47"/>
  <c r="D36" i="47"/>
  <c r="C36" i="47"/>
  <c r="B36" i="47"/>
  <c r="AA35" i="47"/>
  <c r="AB35" i="47" s="1"/>
  <c r="Z35" i="47"/>
  <c r="X35" i="47"/>
  <c r="Y35" i="47" s="1"/>
  <c r="W35" i="47"/>
  <c r="V35" i="47"/>
  <c r="U35" i="47"/>
  <c r="T35" i="47"/>
  <c r="S35" i="47"/>
  <c r="R35" i="47"/>
  <c r="Q35" i="47"/>
  <c r="O35" i="47"/>
  <c r="P35" i="47" s="1"/>
  <c r="N35" i="47"/>
  <c r="L35" i="47"/>
  <c r="M35" i="47" s="1"/>
  <c r="K35" i="47"/>
  <c r="J35" i="47"/>
  <c r="I35" i="47"/>
  <c r="H35" i="47"/>
  <c r="G35" i="47"/>
  <c r="F35" i="47"/>
  <c r="E35" i="47"/>
  <c r="C35" i="47"/>
  <c r="D35" i="47" s="1"/>
  <c r="B35" i="47"/>
  <c r="AA34" i="47"/>
  <c r="AB34" i="47" s="1"/>
  <c r="Z34" i="47"/>
  <c r="Y34" i="47"/>
  <c r="X34" i="47"/>
  <c r="W34" i="47"/>
  <c r="V34" i="47"/>
  <c r="U34" i="47"/>
  <c r="T34" i="47"/>
  <c r="R34" i="47"/>
  <c r="S34" i="47" s="1"/>
  <c r="Q34" i="47"/>
  <c r="O34" i="47"/>
  <c r="P34" i="47" s="1"/>
  <c r="N34" i="47"/>
  <c r="M34" i="47"/>
  <c r="L34" i="47"/>
  <c r="K34" i="47"/>
  <c r="J34" i="47"/>
  <c r="I34" i="47"/>
  <c r="H34" i="47"/>
  <c r="F34" i="47"/>
  <c r="G34" i="47" s="1"/>
  <c r="E34" i="47"/>
  <c r="C34" i="47"/>
  <c r="D34" i="47" s="1"/>
  <c r="B34" i="47"/>
  <c r="AB33" i="47"/>
  <c r="AA33" i="47"/>
  <c r="Z33" i="47"/>
  <c r="Y33" i="47"/>
  <c r="X33" i="47"/>
  <c r="W33" i="47"/>
  <c r="U33" i="47"/>
  <c r="V33" i="47" s="1"/>
  <c r="T33" i="47"/>
  <c r="R33" i="47"/>
  <c r="S33" i="47" s="1"/>
  <c r="Q33" i="47"/>
  <c r="P33" i="47"/>
  <c r="O33" i="47"/>
  <c r="N33" i="47"/>
  <c r="M33" i="47"/>
  <c r="L33" i="47"/>
  <c r="K33" i="47"/>
  <c r="I33" i="47"/>
  <c r="J33" i="47" s="1"/>
  <c r="H33" i="47"/>
  <c r="F33" i="47"/>
  <c r="G33" i="47" s="1"/>
  <c r="E33" i="47"/>
  <c r="D33" i="47"/>
  <c r="C33" i="47"/>
  <c r="B33" i="47"/>
  <c r="AB32" i="47"/>
  <c r="AA32" i="47"/>
  <c r="Z32" i="47"/>
  <c r="X32" i="47"/>
  <c r="Y32" i="47" s="1"/>
  <c r="W32" i="47"/>
  <c r="U32" i="47"/>
  <c r="V32" i="47" s="1"/>
  <c r="T32" i="47"/>
  <c r="S32" i="47"/>
  <c r="R32" i="47"/>
  <c r="Q32" i="47"/>
  <c r="P32" i="47"/>
  <c r="O32" i="47"/>
  <c r="N32" i="47"/>
  <c r="L32" i="47"/>
  <c r="M32" i="47" s="1"/>
  <c r="K32" i="47"/>
  <c r="I32" i="47"/>
  <c r="J32" i="47" s="1"/>
  <c r="H32" i="47"/>
  <c r="G32" i="47"/>
  <c r="F32" i="47"/>
  <c r="E32" i="47"/>
  <c r="D32" i="47"/>
  <c r="C32" i="47"/>
  <c r="B32" i="47"/>
  <c r="AA31" i="47"/>
  <c r="AB31" i="47" s="1"/>
  <c r="Z31" i="47"/>
  <c r="X31" i="47"/>
  <c r="Y31" i="47" s="1"/>
  <c r="W31" i="47"/>
  <c r="V31" i="47"/>
  <c r="U31" i="47"/>
  <c r="T31" i="47"/>
  <c r="S31" i="47"/>
  <c r="R31" i="47"/>
  <c r="Q31" i="47"/>
  <c r="O31" i="47"/>
  <c r="P31" i="47" s="1"/>
  <c r="N31" i="47"/>
  <c r="L31" i="47"/>
  <c r="M31" i="47" s="1"/>
  <c r="K31" i="47"/>
  <c r="J31" i="47"/>
  <c r="I31" i="47"/>
  <c r="H31" i="47"/>
  <c r="G31" i="47"/>
  <c r="F31" i="47"/>
  <c r="E31" i="47"/>
  <c r="C31" i="47"/>
  <c r="D31" i="47" s="1"/>
  <c r="B31" i="47"/>
  <c r="AA30" i="47"/>
  <c r="AB30" i="47" s="1"/>
  <c r="Z30" i="47"/>
  <c r="Y30" i="47"/>
  <c r="X30" i="47"/>
  <c r="W30" i="47"/>
  <c r="V30" i="47"/>
  <c r="U30" i="47"/>
  <c r="T30" i="47"/>
  <c r="R30" i="47"/>
  <c r="S30" i="47" s="1"/>
  <c r="Q30" i="47"/>
  <c r="O30" i="47"/>
  <c r="P30" i="47" s="1"/>
  <c r="N30" i="47"/>
  <c r="M30" i="47"/>
  <c r="L30" i="47"/>
  <c r="K30" i="47"/>
  <c r="J30" i="47"/>
  <c r="I30" i="47"/>
  <c r="H30" i="47"/>
  <c r="F30" i="47"/>
  <c r="G30" i="47" s="1"/>
  <c r="E30" i="47"/>
  <c r="C30" i="47"/>
  <c r="D30" i="47" s="1"/>
  <c r="B30" i="47"/>
  <c r="AB29" i="47"/>
  <c r="AA29" i="47"/>
  <c r="Z29" i="47"/>
  <c r="Y29" i="47"/>
  <c r="X29" i="47"/>
  <c r="W29" i="47"/>
  <c r="U29" i="47"/>
  <c r="V29" i="47" s="1"/>
  <c r="T29" i="47"/>
  <c r="R29" i="47"/>
  <c r="S29" i="47" s="1"/>
  <c r="Q29" i="47"/>
  <c r="P29" i="47"/>
  <c r="O29" i="47"/>
  <c r="N29" i="47"/>
  <c r="M29" i="47"/>
  <c r="L29" i="47"/>
  <c r="K29" i="47"/>
  <c r="I29" i="47"/>
  <c r="J29" i="47" s="1"/>
  <c r="H29" i="47"/>
  <c r="F29" i="47"/>
  <c r="G29" i="47" s="1"/>
  <c r="E29" i="47"/>
  <c r="D29" i="47"/>
  <c r="C29" i="47"/>
  <c r="B29" i="47"/>
  <c r="AB28" i="47"/>
  <c r="AA28" i="47"/>
  <c r="Z28" i="47"/>
  <c r="X28" i="47"/>
  <c r="Y28" i="47" s="1"/>
  <c r="W28" i="47"/>
  <c r="U28" i="47"/>
  <c r="V28" i="47" s="1"/>
  <c r="T28" i="47"/>
  <c r="S28" i="47"/>
  <c r="R28" i="47"/>
  <c r="Q28" i="47"/>
  <c r="P28" i="47"/>
  <c r="O28" i="47"/>
  <c r="N28" i="47"/>
  <c r="L28" i="47"/>
  <c r="M28" i="47" s="1"/>
  <c r="K28" i="47"/>
  <c r="I28" i="47"/>
  <c r="J28" i="47" s="1"/>
  <c r="H28" i="47"/>
  <c r="G28" i="47"/>
  <c r="F28" i="47"/>
  <c r="E28" i="47"/>
  <c r="D28" i="47"/>
  <c r="C28" i="47"/>
  <c r="B28" i="47"/>
  <c r="AA27" i="47"/>
  <c r="AB27" i="47" s="1"/>
  <c r="Z27" i="47"/>
  <c r="X27" i="47"/>
  <c r="Y27" i="47" s="1"/>
  <c r="W27" i="47"/>
  <c r="V27" i="47"/>
  <c r="U27" i="47"/>
  <c r="T27" i="47"/>
  <c r="S27" i="47"/>
  <c r="R27" i="47"/>
  <c r="Q27" i="47"/>
  <c r="O27" i="47"/>
  <c r="P27" i="47" s="1"/>
  <c r="N27" i="47"/>
  <c r="L27" i="47"/>
  <c r="M27" i="47" s="1"/>
  <c r="K27" i="47"/>
  <c r="J27" i="47"/>
  <c r="I27" i="47"/>
  <c r="H27" i="47"/>
  <c r="G27" i="47"/>
  <c r="F27" i="47"/>
  <c r="E27" i="47"/>
  <c r="C27" i="47"/>
  <c r="D27" i="47" s="1"/>
  <c r="B27" i="47"/>
  <c r="AA26" i="47"/>
  <c r="AB26" i="47" s="1"/>
  <c r="Z26" i="47"/>
  <c r="Y26" i="47"/>
  <c r="X26" i="47"/>
  <c r="W26" i="47"/>
  <c r="V26" i="47"/>
  <c r="U26" i="47"/>
  <c r="T26" i="47"/>
  <c r="R26" i="47"/>
  <c r="S26" i="47" s="1"/>
  <c r="Q26" i="47"/>
  <c r="O26" i="47"/>
  <c r="P26" i="47" s="1"/>
  <c r="N26" i="47"/>
  <c r="M26" i="47"/>
  <c r="L26" i="47"/>
  <c r="K26" i="47"/>
  <c r="J26" i="47"/>
  <c r="I26" i="47"/>
  <c r="H26" i="47"/>
  <c r="F26" i="47"/>
  <c r="G26" i="47" s="1"/>
  <c r="E26" i="47"/>
  <c r="C26" i="47"/>
  <c r="D26" i="47" s="1"/>
  <c r="B26" i="47"/>
  <c r="AB25" i="47"/>
  <c r="AA25" i="47"/>
  <c r="Z25" i="47"/>
  <c r="Y25" i="47"/>
  <c r="X25" i="47"/>
  <c r="W25" i="47"/>
  <c r="U25" i="47"/>
  <c r="V25" i="47" s="1"/>
  <c r="T25" i="47"/>
  <c r="R25" i="47"/>
  <c r="S25" i="47" s="1"/>
  <c r="Q25" i="47"/>
  <c r="P25" i="47"/>
  <c r="O25" i="47"/>
  <c r="N25" i="47"/>
  <c r="M25" i="47"/>
  <c r="L25" i="47"/>
  <c r="K25" i="47"/>
  <c r="I25" i="47"/>
  <c r="J25" i="47" s="1"/>
  <c r="H25" i="47"/>
  <c r="F25" i="47"/>
  <c r="G25" i="47" s="1"/>
  <c r="E25" i="47"/>
  <c r="D25" i="47"/>
  <c r="C25" i="47"/>
  <c r="B25" i="47"/>
  <c r="AB24" i="47"/>
  <c r="AA24" i="47"/>
  <c r="Z24" i="47"/>
  <c r="X24" i="47"/>
  <c r="Y24" i="47" s="1"/>
  <c r="W24" i="47"/>
  <c r="U24" i="47"/>
  <c r="V24" i="47" s="1"/>
  <c r="T24" i="47"/>
  <c r="S24" i="47"/>
  <c r="R24" i="47"/>
  <c r="Q24" i="47"/>
  <c r="P24" i="47"/>
  <c r="O24" i="47"/>
  <c r="N24" i="47"/>
  <c r="L24" i="47"/>
  <c r="M24" i="47" s="1"/>
  <c r="K24" i="47"/>
  <c r="I24" i="47"/>
  <c r="J24" i="47" s="1"/>
  <c r="H24" i="47"/>
  <c r="G24" i="47"/>
  <c r="F24" i="47"/>
  <c r="E24" i="47"/>
  <c r="D24" i="47"/>
  <c r="C24" i="47"/>
  <c r="B24" i="47"/>
  <c r="AA23" i="47"/>
  <c r="AB23" i="47" s="1"/>
  <c r="Z23" i="47"/>
  <c r="X23" i="47"/>
  <c r="W23" i="47"/>
  <c r="Y23" i="47" s="1"/>
  <c r="V23" i="47"/>
  <c r="U23" i="47"/>
  <c r="T23" i="47"/>
  <c r="S23" i="47"/>
  <c r="R23" i="47"/>
  <c r="Q23" i="47"/>
  <c r="O23" i="47"/>
  <c r="P23" i="47" s="1"/>
  <c r="N23" i="47"/>
  <c r="L23" i="47"/>
  <c r="K23" i="47"/>
  <c r="M23" i="47" s="1"/>
  <c r="J23" i="47"/>
  <c r="I23" i="47"/>
  <c r="H23" i="47"/>
  <c r="G23" i="47"/>
  <c r="F23" i="47"/>
  <c r="E23" i="47"/>
  <c r="C23" i="47"/>
  <c r="D23" i="47" s="1"/>
  <c r="B23" i="47"/>
  <c r="AA22" i="47"/>
  <c r="Z22" i="47"/>
  <c r="AB22" i="47" s="1"/>
  <c r="Y22" i="47"/>
  <c r="X22" i="47"/>
  <c r="W22" i="47"/>
  <c r="V22" i="47"/>
  <c r="U22" i="47"/>
  <c r="T22" i="47"/>
  <c r="R22" i="47"/>
  <c r="S22" i="47" s="1"/>
  <c r="Q22" i="47"/>
  <c r="O22" i="47"/>
  <c r="N22" i="47"/>
  <c r="P22" i="47" s="1"/>
  <c r="M22" i="47"/>
  <c r="L22" i="47"/>
  <c r="K22" i="47"/>
  <c r="J22" i="47"/>
  <c r="I22" i="47"/>
  <c r="H22" i="47"/>
  <c r="F22" i="47"/>
  <c r="G22" i="47" s="1"/>
  <c r="E22" i="47"/>
  <c r="C22" i="47"/>
  <c r="D22" i="47" s="1"/>
  <c r="B22" i="47"/>
  <c r="AB21" i="47"/>
  <c r="AA21" i="47"/>
  <c r="Z21" i="47"/>
  <c r="Y21" i="47"/>
  <c r="X21" i="47"/>
  <c r="W21" i="47"/>
  <c r="U21" i="47"/>
  <c r="V21" i="47" s="1"/>
  <c r="T21" i="47"/>
  <c r="R21" i="47"/>
  <c r="S21" i="47" s="1"/>
  <c r="Q21" i="47"/>
  <c r="P21" i="47"/>
  <c r="O21" i="47"/>
  <c r="N21" i="47"/>
  <c r="M21" i="47"/>
  <c r="L21" i="47"/>
  <c r="K21" i="47"/>
  <c r="I21" i="47"/>
  <c r="J21" i="47" s="1"/>
  <c r="H21" i="47"/>
  <c r="F21" i="47"/>
  <c r="G21" i="47" s="1"/>
  <c r="E21" i="47"/>
  <c r="D21" i="47"/>
  <c r="C21" i="47"/>
  <c r="B21" i="47"/>
  <c r="AB20" i="47"/>
  <c r="AA20" i="47"/>
  <c r="Z20" i="47"/>
  <c r="X20" i="47"/>
  <c r="Y20" i="47" s="1"/>
  <c r="W20" i="47"/>
  <c r="U20" i="47"/>
  <c r="V20" i="47" s="1"/>
  <c r="T20" i="47"/>
  <c r="S20" i="47"/>
  <c r="R20" i="47"/>
  <c r="Q20" i="47"/>
  <c r="P20" i="47"/>
  <c r="O20" i="47"/>
  <c r="N20" i="47"/>
  <c r="L20" i="47"/>
  <c r="M20" i="47" s="1"/>
  <c r="K20" i="47"/>
  <c r="I20" i="47"/>
  <c r="J20" i="47" s="1"/>
  <c r="H20" i="47"/>
  <c r="G20" i="47"/>
  <c r="F20" i="47"/>
  <c r="E20" i="47"/>
  <c r="D20" i="47"/>
  <c r="C20" i="47"/>
  <c r="B20" i="47"/>
  <c r="AA19" i="47"/>
  <c r="AB19" i="47" s="1"/>
  <c r="Z19" i="47"/>
  <c r="X19" i="47"/>
  <c r="W19" i="47"/>
  <c r="Y19" i="47" s="1"/>
  <c r="V19" i="47"/>
  <c r="U19" i="47"/>
  <c r="T19" i="47"/>
  <c r="S19" i="47"/>
  <c r="R19" i="47"/>
  <c r="Q19" i="47"/>
  <c r="O19" i="47"/>
  <c r="P19" i="47" s="1"/>
  <c r="N19" i="47"/>
  <c r="L19" i="47"/>
  <c r="M19" i="47" s="1"/>
  <c r="K19" i="47"/>
  <c r="J19" i="47"/>
  <c r="I19" i="47"/>
  <c r="H19" i="47"/>
  <c r="G19" i="47"/>
  <c r="F19" i="47"/>
  <c r="E19" i="47"/>
  <c r="C19" i="47"/>
  <c r="D19" i="47" s="1"/>
  <c r="B19" i="47"/>
  <c r="AA18" i="47"/>
  <c r="Z18" i="47"/>
  <c r="AB18" i="47" s="1"/>
  <c r="Y18" i="47"/>
  <c r="X18" i="47"/>
  <c r="W18" i="47"/>
  <c r="V18" i="47"/>
  <c r="U18" i="47"/>
  <c r="T18" i="47"/>
  <c r="R18" i="47"/>
  <c r="S18" i="47" s="1"/>
  <c r="Q18" i="47"/>
  <c r="O18" i="47"/>
  <c r="N18" i="47"/>
  <c r="P18" i="47" s="1"/>
  <c r="M18" i="47"/>
  <c r="L18" i="47"/>
  <c r="K18" i="47"/>
  <c r="J18" i="47"/>
  <c r="I18" i="47"/>
  <c r="H18" i="47"/>
  <c r="F18" i="47"/>
  <c r="G18" i="47" s="1"/>
  <c r="E18" i="47"/>
  <c r="C18" i="47"/>
  <c r="B18" i="47"/>
  <c r="D18" i="47" s="1"/>
  <c r="AB17" i="47"/>
  <c r="AA17" i="47"/>
  <c r="Z17" i="47"/>
  <c r="Y17" i="47"/>
  <c r="X17" i="47"/>
  <c r="W17" i="47"/>
  <c r="U17" i="47"/>
  <c r="V17" i="47" s="1"/>
  <c r="T17" i="47"/>
  <c r="R17" i="47"/>
  <c r="Q17" i="47"/>
  <c r="S17" i="47" s="1"/>
  <c r="P17" i="47"/>
  <c r="O17" i="47"/>
  <c r="N17" i="47"/>
  <c r="M17" i="47"/>
  <c r="L17" i="47"/>
  <c r="K17" i="47"/>
  <c r="I17" i="47"/>
  <c r="J17" i="47" s="1"/>
  <c r="H17" i="47"/>
  <c r="F17" i="47"/>
  <c r="G17" i="47" s="1"/>
  <c r="E17" i="47"/>
  <c r="D17" i="47"/>
  <c r="C17" i="47"/>
  <c r="B17" i="47"/>
  <c r="AB16" i="47"/>
  <c r="AA16" i="47"/>
  <c r="Z16" i="47"/>
  <c r="X16" i="47"/>
  <c r="Y16" i="47" s="1"/>
  <c r="W16" i="47"/>
  <c r="U16" i="47"/>
  <c r="V16" i="47" s="1"/>
  <c r="T16" i="47"/>
  <c r="S16" i="47"/>
  <c r="R16" i="47"/>
  <c r="Q16" i="47"/>
  <c r="P16" i="47"/>
  <c r="O16" i="47"/>
  <c r="N16" i="47"/>
  <c r="L16" i="47"/>
  <c r="M16" i="47" s="1"/>
  <c r="K16" i="47"/>
  <c r="I16" i="47"/>
  <c r="J16" i="47" s="1"/>
  <c r="H16" i="47"/>
  <c r="G16" i="47"/>
  <c r="F16" i="47"/>
  <c r="E16" i="47"/>
  <c r="D16" i="47"/>
  <c r="C16" i="47"/>
  <c r="B16" i="47"/>
  <c r="AA15" i="47"/>
  <c r="AB15" i="47" s="1"/>
  <c r="Z15" i="47"/>
  <c r="X15" i="47"/>
  <c r="W15" i="47"/>
  <c r="Y15" i="47" s="1"/>
  <c r="V15" i="47"/>
  <c r="U15" i="47"/>
  <c r="T15" i="47"/>
  <c r="S15" i="47"/>
  <c r="R15" i="47"/>
  <c r="Q15" i="47"/>
  <c r="O15" i="47"/>
  <c r="P15" i="47" s="1"/>
  <c r="N15" i="47"/>
  <c r="L15" i="47"/>
  <c r="K15" i="47"/>
  <c r="M15" i="47" s="1"/>
  <c r="J15" i="47"/>
  <c r="I15" i="47"/>
  <c r="H15" i="47"/>
  <c r="G15" i="47"/>
  <c r="F15" i="47"/>
  <c r="E15" i="47"/>
  <c r="C15" i="47"/>
  <c r="D15" i="47" s="1"/>
  <c r="B15" i="47"/>
  <c r="AA14" i="47"/>
  <c r="Z14" i="47"/>
  <c r="AB14" i="47" s="1"/>
  <c r="Y14" i="47"/>
  <c r="X14" i="47"/>
  <c r="W14" i="47"/>
  <c r="V14" i="47"/>
  <c r="U14" i="47"/>
  <c r="T14" i="47"/>
  <c r="R14" i="47"/>
  <c r="S14" i="47" s="1"/>
  <c r="Q14" i="47"/>
  <c r="O14" i="47"/>
  <c r="N14" i="47"/>
  <c r="P14" i="47" s="1"/>
  <c r="M14" i="47"/>
  <c r="L14" i="47"/>
  <c r="K14" i="47"/>
  <c r="J14" i="47"/>
  <c r="I14" i="47"/>
  <c r="H14" i="47"/>
  <c r="F14" i="47"/>
  <c r="G14" i="47" s="1"/>
  <c r="E14" i="47"/>
  <c r="C14" i="47"/>
  <c r="B14" i="47"/>
  <c r="D14" i="47" s="1"/>
  <c r="AB13" i="47"/>
  <c r="AA13" i="47"/>
  <c r="Z13" i="47"/>
  <c r="Y13" i="47"/>
  <c r="X13" i="47"/>
  <c r="W13" i="47"/>
  <c r="U13" i="47"/>
  <c r="V13" i="47" s="1"/>
  <c r="T13" i="47"/>
  <c r="R13" i="47"/>
  <c r="Q13" i="47"/>
  <c r="S13" i="47" s="1"/>
  <c r="P13" i="47"/>
  <c r="O13" i="47"/>
  <c r="N13" i="47"/>
  <c r="M13" i="47"/>
  <c r="L13" i="47"/>
  <c r="K13" i="47"/>
  <c r="I13" i="47"/>
  <c r="J13" i="47" s="1"/>
  <c r="H13" i="47"/>
  <c r="F13" i="47"/>
  <c r="E13" i="47"/>
  <c r="G13" i="47" s="1"/>
  <c r="D13" i="47"/>
  <c r="C13" i="47"/>
  <c r="B13" i="47"/>
  <c r="AB12" i="47"/>
  <c r="AA12" i="47"/>
  <c r="Z12" i="47"/>
  <c r="X12" i="47"/>
  <c r="Y12" i="47" s="1"/>
  <c r="W12" i="47"/>
  <c r="U12" i="47"/>
  <c r="T12" i="47"/>
  <c r="V12" i="47" s="1"/>
  <c r="S12" i="47"/>
  <c r="R12" i="47"/>
  <c r="Q12" i="47"/>
  <c r="P12" i="47"/>
  <c r="O12" i="47"/>
  <c r="N12" i="47"/>
  <c r="L12" i="47"/>
  <c r="M12" i="47" s="1"/>
  <c r="K12" i="47"/>
  <c r="I12" i="47"/>
  <c r="J12" i="47" s="1"/>
  <c r="H12" i="47"/>
  <c r="G12" i="47"/>
  <c r="F12" i="47"/>
  <c r="E12" i="47"/>
  <c r="D12" i="47"/>
  <c r="C12" i="47"/>
  <c r="B12" i="47"/>
  <c r="AA11" i="47"/>
  <c r="AB11" i="47" s="1"/>
  <c r="Z11" i="47"/>
  <c r="X11" i="47"/>
  <c r="W11" i="47"/>
  <c r="Y11" i="47" s="1"/>
  <c r="V11" i="47"/>
  <c r="U11" i="47"/>
  <c r="T11" i="47"/>
  <c r="S11" i="47"/>
  <c r="R11" i="47"/>
  <c r="Q11" i="47"/>
  <c r="O11" i="47"/>
  <c r="P11" i="47" s="1"/>
  <c r="N11" i="47"/>
  <c r="L11" i="47"/>
  <c r="K11" i="47"/>
  <c r="M11" i="47" s="1"/>
  <c r="J11" i="47"/>
  <c r="I11" i="47"/>
  <c r="H11" i="47"/>
  <c r="G11" i="47"/>
  <c r="F11" i="47"/>
  <c r="E11" i="47"/>
  <c r="C11" i="47"/>
  <c r="D11" i="47" s="1"/>
  <c r="B11" i="47"/>
  <c r="AA10" i="47"/>
  <c r="Z10" i="47"/>
  <c r="AB10" i="47" s="1"/>
  <c r="Y10" i="47"/>
  <c r="X10" i="47"/>
  <c r="W10" i="47"/>
  <c r="V10" i="47"/>
  <c r="U10" i="47"/>
  <c r="T10" i="47"/>
  <c r="R10" i="47"/>
  <c r="S10" i="47" s="1"/>
  <c r="Q10" i="47"/>
  <c r="O10" i="47"/>
  <c r="N10" i="47"/>
  <c r="P10" i="47" s="1"/>
  <c r="M10" i="47"/>
  <c r="L10" i="47"/>
  <c r="K10" i="47"/>
  <c r="J10" i="47"/>
  <c r="I10" i="47"/>
  <c r="H10" i="47"/>
  <c r="F10" i="47"/>
  <c r="G10" i="47" s="1"/>
  <c r="E10" i="47"/>
  <c r="C10" i="47"/>
  <c r="B10" i="47"/>
  <c r="D10" i="47" s="1"/>
  <c r="AB9" i="47"/>
  <c r="AA9" i="47"/>
  <c r="Z9" i="47"/>
  <c r="Y9" i="47"/>
  <c r="X9" i="47"/>
  <c r="W9" i="47"/>
  <c r="U9" i="47"/>
  <c r="V9" i="47" s="1"/>
  <c r="T9" i="47"/>
  <c r="R9" i="47"/>
  <c r="Q9" i="47"/>
  <c r="S9" i="47" s="1"/>
  <c r="P9" i="47"/>
  <c r="O9" i="47"/>
  <c r="N9" i="47"/>
  <c r="M9" i="47"/>
  <c r="L9" i="47"/>
  <c r="K9" i="47"/>
  <c r="I9" i="47"/>
  <c r="J9" i="47" s="1"/>
  <c r="H9" i="47"/>
  <c r="F9" i="47"/>
  <c r="E9" i="47"/>
  <c r="G9" i="47" s="1"/>
  <c r="D9" i="47"/>
  <c r="C9" i="47"/>
  <c r="B9" i="47"/>
  <c r="AB8" i="47"/>
  <c r="AA8" i="47"/>
  <c r="Z8" i="47"/>
  <c r="X8" i="47"/>
  <c r="Y8" i="47" s="1"/>
  <c r="W8" i="47"/>
  <c r="U8" i="47"/>
  <c r="T8" i="47"/>
  <c r="V8" i="47" s="1"/>
  <c r="S8" i="47"/>
  <c r="R8" i="47"/>
  <c r="Q8" i="47"/>
  <c r="P8" i="47"/>
  <c r="O8" i="47"/>
  <c r="N8" i="47"/>
  <c r="L8" i="47"/>
  <c r="M8" i="47" s="1"/>
  <c r="K8" i="47"/>
  <c r="I8" i="47"/>
  <c r="J8" i="47" s="1"/>
  <c r="H8" i="47"/>
  <c r="G8" i="47"/>
  <c r="F8" i="47"/>
  <c r="E8" i="47"/>
  <c r="D8" i="47"/>
  <c r="C8" i="47"/>
  <c r="B8" i="47"/>
  <c r="AA37" i="46"/>
  <c r="AB37" i="46" s="1"/>
  <c r="Z37" i="46"/>
  <c r="Y37" i="46"/>
  <c r="X37" i="46"/>
  <c r="W37" i="46"/>
  <c r="U37" i="46"/>
  <c r="V37" i="46" s="1"/>
  <c r="T37" i="46"/>
  <c r="R37" i="46"/>
  <c r="S37" i="46" s="1"/>
  <c r="Q37" i="46"/>
  <c r="O37" i="46"/>
  <c r="P37" i="46" s="1"/>
  <c r="N37" i="46"/>
  <c r="M37" i="46"/>
  <c r="L37" i="46"/>
  <c r="K37" i="46"/>
  <c r="I37" i="46"/>
  <c r="J37" i="46" s="1"/>
  <c r="H37" i="46"/>
  <c r="F37" i="46"/>
  <c r="G37" i="46" s="1"/>
  <c r="E37" i="46"/>
  <c r="C37" i="46"/>
  <c r="D37" i="46" s="1"/>
  <c r="B37" i="46"/>
  <c r="AB36" i="46"/>
  <c r="AA36" i="46"/>
  <c r="Z36" i="46"/>
  <c r="X36" i="46"/>
  <c r="Y36" i="46" s="1"/>
  <c r="W36" i="46"/>
  <c r="U36" i="46"/>
  <c r="V36" i="46" s="1"/>
  <c r="T36" i="46"/>
  <c r="R36" i="46"/>
  <c r="S36" i="46" s="1"/>
  <c r="Q36" i="46"/>
  <c r="P36" i="46"/>
  <c r="O36" i="46"/>
  <c r="N36" i="46"/>
  <c r="L36" i="46"/>
  <c r="M36" i="46" s="1"/>
  <c r="K36" i="46"/>
  <c r="I36" i="46"/>
  <c r="J36" i="46" s="1"/>
  <c r="H36" i="46"/>
  <c r="F36" i="46"/>
  <c r="G36" i="46" s="1"/>
  <c r="E36" i="46"/>
  <c r="D36" i="46"/>
  <c r="C36" i="46"/>
  <c r="B36" i="46"/>
  <c r="AA35" i="46"/>
  <c r="AB35" i="46" s="1"/>
  <c r="Z35" i="46"/>
  <c r="X35" i="46"/>
  <c r="Y35" i="46" s="1"/>
  <c r="W35" i="46"/>
  <c r="U35" i="46"/>
  <c r="V35" i="46" s="1"/>
  <c r="T35" i="46"/>
  <c r="S35" i="46"/>
  <c r="R35" i="46"/>
  <c r="Q35" i="46"/>
  <c r="O35" i="46"/>
  <c r="P35" i="46" s="1"/>
  <c r="N35" i="46"/>
  <c r="L35" i="46"/>
  <c r="M35" i="46" s="1"/>
  <c r="K35" i="46"/>
  <c r="I35" i="46"/>
  <c r="J35" i="46" s="1"/>
  <c r="H35" i="46"/>
  <c r="G35" i="46"/>
  <c r="F35" i="46"/>
  <c r="E35" i="46"/>
  <c r="C35" i="46"/>
  <c r="D35" i="46" s="1"/>
  <c r="B35" i="46"/>
  <c r="AA34" i="46"/>
  <c r="AB34" i="46" s="1"/>
  <c r="Z34" i="46"/>
  <c r="X34" i="46"/>
  <c r="Y34" i="46" s="1"/>
  <c r="W34" i="46"/>
  <c r="V34" i="46"/>
  <c r="U34" i="46"/>
  <c r="T34" i="46"/>
  <c r="R34" i="46"/>
  <c r="S34" i="46" s="1"/>
  <c r="Q34" i="46"/>
  <c r="O34" i="46"/>
  <c r="P34" i="46" s="1"/>
  <c r="N34" i="46"/>
  <c r="L34" i="46"/>
  <c r="M34" i="46" s="1"/>
  <c r="K34" i="46"/>
  <c r="J34" i="46"/>
  <c r="I34" i="46"/>
  <c r="H34" i="46"/>
  <c r="F34" i="46"/>
  <c r="G34" i="46" s="1"/>
  <c r="E34" i="46"/>
  <c r="C34" i="46"/>
  <c r="D34" i="46" s="1"/>
  <c r="B34" i="46"/>
  <c r="AA33" i="46"/>
  <c r="AB33" i="46" s="1"/>
  <c r="Z33" i="46"/>
  <c r="Y33" i="46"/>
  <c r="X33" i="46"/>
  <c r="W33" i="46"/>
  <c r="U33" i="46"/>
  <c r="V33" i="46" s="1"/>
  <c r="T33" i="46"/>
  <c r="R33" i="46"/>
  <c r="S33" i="46" s="1"/>
  <c r="Q33" i="46"/>
  <c r="O33" i="46"/>
  <c r="P33" i="46" s="1"/>
  <c r="N33" i="46"/>
  <c r="M33" i="46"/>
  <c r="L33" i="46"/>
  <c r="K33" i="46"/>
  <c r="I33" i="46"/>
  <c r="J33" i="46" s="1"/>
  <c r="H33" i="46"/>
  <c r="F33" i="46"/>
  <c r="G33" i="46" s="1"/>
  <c r="E33" i="46"/>
  <c r="C33" i="46"/>
  <c r="D33" i="46" s="1"/>
  <c r="B33" i="46"/>
  <c r="AB32" i="46"/>
  <c r="AA32" i="46"/>
  <c r="Z32" i="46"/>
  <c r="X32" i="46"/>
  <c r="Y32" i="46" s="1"/>
  <c r="W32" i="46"/>
  <c r="U32" i="46"/>
  <c r="V32" i="46" s="1"/>
  <c r="T32" i="46"/>
  <c r="R32" i="46"/>
  <c r="S32" i="46" s="1"/>
  <c r="Q32" i="46"/>
  <c r="P32" i="46"/>
  <c r="O32" i="46"/>
  <c r="N32" i="46"/>
  <c r="L32" i="46"/>
  <c r="M32" i="46" s="1"/>
  <c r="K32" i="46"/>
  <c r="I32" i="46"/>
  <c r="J32" i="46" s="1"/>
  <c r="H32" i="46"/>
  <c r="F32" i="46"/>
  <c r="G32" i="46" s="1"/>
  <c r="E32" i="46"/>
  <c r="D32" i="46"/>
  <c r="C32" i="46"/>
  <c r="B32" i="46"/>
  <c r="AA31" i="46"/>
  <c r="AB31" i="46" s="1"/>
  <c r="Z31" i="46"/>
  <c r="X31" i="46"/>
  <c r="Y31" i="46" s="1"/>
  <c r="W31" i="46"/>
  <c r="U31" i="46"/>
  <c r="V31" i="46" s="1"/>
  <c r="T31" i="46"/>
  <c r="S31" i="46"/>
  <c r="R31" i="46"/>
  <c r="Q31" i="46"/>
  <c r="O31" i="46"/>
  <c r="N31" i="46"/>
  <c r="L31" i="46"/>
  <c r="M31" i="46" s="1"/>
  <c r="K31" i="46"/>
  <c r="J31" i="46"/>
  <c r="I31" i="46"/>
  <c r="H31" i="46"/>
  <c r="F31" i="46"/>
  <c r="G31" i="46" s="1"/>
  <c r="E31" i="46"/>
  <c r="C31" i="46"/>
  <c r="D31" i="46" s="1"/>
  <c r="B31" i="46"/>
  <c r="AA30" i="46"/>
  <c r="AB30" i="46" s="1"/>
  <c r="Z30" i="46"/>
  <c r="Y30" i="46"/>
  <c r="X30" i="46"/>
  <c r="W30" i="46"/>
  <c r="U30" i="46"/>
  <c r="V30" i="46" s="1"/>
  <c r="T30" i="46"/>
  <c r="R30" i="46"/>
  <c r="S30" i="46" s="1"/>
  <c r="Q30" i="46"/>
  <c r="O30" i="46"/>
  <c r="P30" i="46" s="1"/>
  <c r="N30" i="46"/>
  <c r="M30" i="46"/>
  <c r="L30" i="46"/>
  <c r="K30" i="46"/>
  <c r="I30" i="46"/>
  <c r="J30" i="46" s="1"/>
  <c r="H30" i="46"/>
  <c r="F30" i="46"/>
  <c r="G30" i="46" s="1"/>
  <c r="E30" i="46"/>
  <c r="C30" i="46"/>
  <c r="D30" i="46" s="1"/>
  <c r="B30" i="46"/>
  <c r="AB29" i="46"/>
  <c r="AA29" i="46"/>
  <c r="Z29" i="46"/>
  <c r="X29" i="46"/>
  <c r="Y29" i="46" s="1"/>
  <c r="W29" i="46"/>
  <c r="U29" i="46"/>
  <c r="V29" i="46" s="1"/>
  <c r="T29" i="46"/>
  <c r="R29" i="46"/>
  <c r="S29" i="46" s="1"/>
  <c r="Q29" i="46"/>
  <c r="P29" i="46"/>
  <c r="O29" i="46"/>
  <c r="N29" i="46"/>
  <c r="L29" i="46"/>
  <c r="K29" i="46"/>
  <c r="I29" i="46"/>
  <c r="J29" i="46" s="1"/>
  <c r="H29" i="46"/>
  <c r="G29" i="46"/>
  <c r="F29" i="46"/>
  <c r="E29" i="46"/>
  <c r="C29" i="46"/>
  <c r="D29" i="46" s="1"/>
  <c r="B29" i="46"/>
  <c r="AA28" i="46"/>
  <c r="AB28" i="46" s="1"/>
  <c r="Z28" i="46"/>
  <c r="X28" i="46"/>
  <c r="Y28" i="46" s="1"/>
  <c r="W28" i="46"/>
  <c r="V28" i="46"/>
  <c r="U28" i="46"/>
  <c r="T28" i="46"/>
  <c r="R28" i="46"/>
  <c r="S28" i="46" s="1"/>
  <c r="Q28" i="46"/>
  <c r="O28" i="46"/>
  <c r="P28" i="46" s="1"/>
  <c r="N28" i="46"/>
  <c r="L28" i="46"/>
  <c r="M28" i="46" s="1"/>
  <c r="K28" i="46"/>
  <c r="J28" i="46"/>
  <c r="I28" i="46"/>
  <c r="H28" i="46"/>
  <c r="F28" i="46"/>
  <c r="G28" i="46" s="1"/>
  <c r="E28" i="46"/>
  <c r="C28" i="46"/>
  <c r="D28" i="46" s="1"/>
  <c r="B28" i="46"/>
  <c r="AA27" i="46"/>
  <c r="AB27" i="46" s="1"/>
  <c r="Z27" i="46"/>
  <c r="Y27" i="46"/>
  <c r="X27" i="46"/>
  <c r="W27" i="46"/>
  <c r="U27" i="46"/>
  <c r="V27" i="46" s="1"/>
  <c r="T27" i="46"/>
  <c r="R27" i="46"/>
  <c r="S27" i="46" s="1"/>
  <c r="Q27" i="46"/>
  <c r="O27" i="46"/>
  <c r="P27" i="46" s="1"/>
  <c r="N27" i="46"/>
  <c r="M27" i="46"/>
  <c r="L27" i="46"/>
  <c r="K27" i="46"/>
  <c r="I27" i="46"/>
  <c r="J27" i="46" s="1"/>
  <c r="H27" i="46"/>
  <c r="F27" i="46"/>
  <c r="G27" i="46" s="1"/>
  <c r="E27" i="46"/>
  <c r="C27" i="46"/>
  <c r="D27" i="46" s="1"/>
  <c r="B27" i="46"/>
  <c r="AB26" i="46"/>
  <c r="AA26" i="46"/>
  <c r="Z26" i="46"/>
  <c r="X26" i="46"/>
  <c r="Y26" i="46" s="1"/>
  <c r="W26" i="46"/>
  <c r="U26" i="46"/>
  <c r="V26" i="46" s="1"/>
  <c r="T26" i="46"/>
  <c r="R26" i="46"/>
  <c r="S26" i="46" s="1"/>
  <c r="Q26" i="46"/>
  <c r="P26" i="46"/>
  <c r="O26" i="46"/>
  <c r="N26" i="46"/>
  <c r="L26" i="46"/>
  <c r="M26" i="46" s="1"/>
  <c r="K26" i="46"/>
  <c r="I26" i="46"/>
  <c r="J26" i="46" s="1"/>
  <c r="H26" i="46"/>
  <c r="F26" i="46"/>
  <c r="G26" i="46" s="1"/>
  <c r="E26" i="46"/>
  <c r="D26" i="46"/>
  <c r="C26" i="46"/>
  <c r="B26" i="46"/>
  <c r="AA25" i="46"/>
  <c r="AB25" i="46" s="1"/>
  <c r="Z25" i="46"/>
  <c r="X25" i="46"/>
  <c r="Y25" i="46" s="1"/>
  <c r="W25" i="46"/>
  <c r="U25" i="46"/>
  <c r="V25" i="46" s="1"/>
  <c r="T25" i="46"/>
  <c r="S25" i="46"/>
  <c r="R25" i="46"/>
  <c r="Q25" i="46"/>
  <c r="O25" i="46"/>
  <c r="P25" i="46" s="1"/>
  <c r="N25" i="46"/>
  <c r="L25" i="46"/>
  <c r="M25" i="46" s="1"/>
  <c r="K25" i="46"/>
  <c r="I25" i="46"/>
  <c r="J25" i="46" s="1"/>
  <c r="H25" i="46"/>
  <c r="G25" i="46"/>
  <c r="F25" i="46"/>
  <c r="E25" i="46"/>
  <c r="C25" i="46"/>
  <c r="D25" i="46" s="1"/>
  <c r="B25" i="46"/>
  <c r="AA24" i="46"/>
  <c r="AB24" i="46" s="1"/>
  <c r="Z24" i="46"/>
  <c r="X24" i="46"/>
  <c r="Y24" i="46" s="1"/>
  <c r="W24" i="46"/>
  <c r="V24" i="46"/>
  <c r="U24" i="46"/>
  <c r="T24" i="46"/>
  <c r="R24" i="46"/>
  <c r="S24" i="46" s="1"/>
  <c r="Q24" i="46"/>
  <c r="O24" i="46"/>
  <c r="P24" i="46" s="1"/>
  <c r="N24" i="46"/>
  <c r="L24" i="46"/>
  <c r="M24" i="46" s="1"/>
  <c r="K24" i="46"/>
  <c r="J24" i="46"/>
  <c r="I24" i="46"/>
  <c r="H24" i="46"/>
  <c r="F24" i="46"/>
  <c r="G24" i="46" s="1"/>
  <c r="E24" i="46"/>
  <c r="C24" i="46"/>
  <c r="D24" i="46" s="1"/>
  <c r="B24" i="46"/>
  <c r="AA23" i="46"/>
  <c r="AB23" i="46" s="1"/>
  <c r="Z23" i="46"/>
  <c r="Y23" i="46"/>
  <c r="X23" i="46"/>
  <c r="W23" i="46"/>
  <c r="U23" i="46"/>
  <c r="V23" i="46" s="1"/>
  <c r="T23" i="46"/>
  <c r="R23" i="46"/>
  <c r="S23" i="46" s="1"/>
  <c r="Q23" i="46"/>
  <c r="O23" i="46"/>
  <c r="N23" i="46"/>
  <c r="L23" i="46"/>
  <c r="M23" i="46" s="1"/>
  <c r="K23" i="46"/>
  <c r="I23" i="46"/>
  <c r="J23" i="46" s="1"/>
  <c r="H23" i="46"/>
  <c r="F23" i="46"/>
  <c r="E23" i="46"/>
  <c r="G23" i="46" s="1"/>
  <c r="D23" i="46"/>
  <c r="C23" i="46"/>
  <c r="B23" i="46"/>
  <c r="AA22" i="46"/>
  <c r="AB22" i="46" s="1"/>
  <c r="Z22" i="46"/>
  <c r="X22" i="46"/>
  <c r="Y22" i="46" s="1"/>
  <c r="W22" i="46"/>
  <c r="U22" i="46"/>
  <c r="T22" i="46"/>
  <c r="V22" i="46" s="1"/>
  <c r="S22" i="46"/>
  <c r="R22" i="46"/>
  <c r="Q22" i="46"/>
  <c r="O22" i="46"/>
  <c r="P22" i="46" s="1"/>
  <c r="N22" i="46"/>
  <c r="L22" i="46"/>
  <c r="M22" i="46" s="1"/>
  <c r="K22" i="46"/>
  <c r="I22" i="46"/>
  <c r="H22" i="46"/>
  <c r="J22" i="46" s="1"/>
  <c r="G22" i="46"/>
  <c r="F22" i="46"/>
  <c r="E22" i="46"/>
  <c r="C22" i="46"/>
  <c r="D22" i="46" s="1"/>
  <c r="B22" i="46"/>
  <c r="AA21" i="46"/>
  <c r="AB21" i="46" s="1"/>
  <c r="Z21" i="46"/>
  <c r="X21" i="46"/>
  <c r="W21" i="46"/>
  <c r="Y21" i="46" s="1"/>
  <c r="V21" i="46"/>
  <c r="U21" i="46"/>
  <c r="T21" i="46"/>
  <c r="R21" i="46"/>
  <c r="S21" i="46" s="1"/>
  <c r="Q21" i="46"/>
  <c r="O21" i="46"/>
  <c r="P21" i="46" s="1"/>
  <c r="N21" i="46"/>
  <c r="L21" i="46"/>
  <c r="K21" i="46"/>
  <c r="M21" i="46" s="1"/>
  <c r="J21" i="46"/>
  <c r="I21" i="46"/>
  <c r="H21" i="46"/>
  <c r="F21" i="46"/>
  <c r="G21" i="46" s="1"/>
  <c r="E21" i="46"/>
  <c r="C21" i="46"/>
  <c r="D21" i="46" s="1"/>
  <c r="B21" i="46"/>
  <c r="AA20" i="46"/>
  <c r="Z20" i="46"/>
  <c r="AB20" i="46" s="1"/>
  <c r="Y20" i="46"/>
  <c r="X20" i="46"/>
  <c r="W20" i="46"/>
  <c r="U20" i="46"/>
  <c r="V20" i="46" s="1"/>
  <c r="T20" i="46"/>
  <c r="R20" i="46"/>
  <c r="S20" i="46" s="1"/>
  <c r="Q20" i="46"/>
  <c r="O20" i="46"/>
  <c r="N20" i="46"/>
  <c r="P20" i="46" s="1"/>
  <c r="M20" i="46"/>
  <c r="L20" i="46"/>
  <c r="K20" i="46"/>
  <c r="I20" i="46"/>
  <c r="J20" i="46" s="1"/>
  <c r="H20" i="46"/>
  <c r="F20" i="46"/>
  <c r="G20" i="46" s="1"/>
  <c r="E20" i="46"/>
  <c r="C20" i="46"/>
  <c r="D20" i="46" s="1"/>
  <c r="B20" i="46"/>
  <c r="AB19" i="46"/>
  <c r="AA19" i="46"/>
  <c r="Z19" i="46"/>
  <c r="X19" i="46"/>
  <c r="Y19" i="46" s="1"/>
  <c r="W19" i="46"/>
  <c r="U19" i="46"/>
  <c r="V19" i="46" s="1"/>
  <c r="T19" i="46"/>
  <c r="R19" i="46"/>
  <c r="S19" i="46" s="1"/>
  <c r="Q19" i="46"/>
  <c r="P19" i="46"/>
  <c r="O19" i="46"/>
  <c r="N19" i="46"/>
  <c r="L19" i="46"/>
  <c r="M19" i="46" s="1"/>
  <c r="K19" i="46"/>
  <c r="I19" i="46"/>
  <c r="J19" i="46" s="1"/>
  <c r="H19" i="46"/>
  <c r="F19" i="46"/>
  <c r="G19" i="46" s="1"/>
  <c r="E19" i="46"/>
  <c r="D19" i="46"/>
  <c r="C19" i="46"/>
  <c r="B19" i="46"/>
  <c r="AA18" i="46"/>
  <c r="AB18" i="46" s="1"/>
  <c r="Z18" i="46"/>
  <c r="X18" i="46"/>
  <c r="Y18" i="46" s="1"/>
  <c r="W18" i="46"/>
  <c r="U18" i="46"/>
  <c r="V18" i="46" s="1"/>
  <c r="T18" i="46"/>
  <c r="S18" i="46"/>
  <c r="R18" i="46"/>
  <c r="Q18" i="46"/>
  <c r="O18" i="46"/>
  <c r="P18" i="46" s="1"/>
  <c r="N18" i="46"/>
  <c r="L18" i="46"/>
  <c r="M18" i="46" s="1"/>
  <c r="K18" i="46"/>
  <c r="I18" i="46"/>
  <c r="J18" i="46" s="1"/>
  <c r="H18" i="46"/>
  <c r="G18" i="46"/>
  <c r="F18" i="46"/>
  <c r="E18" i="46"/>
  <c r="C18" i="46"/>
  <c r="D18" i="46" s="1"/>
  <c r="B18" i="46"/>
  <c r="AA17" i="46"/>
  <c r="AB17" i="46" s="1"/>
  <c r="Z17" i="46"/>
  <c r="X17" i="46"/>
  <c r="Y17" i="46" s="1"/>
  <c r="W17" i="46"/>
  <c r="V17" i="46"/>
  <c r="U17" i="46"/>
  <c r="T17" i="46"/>
  <c r="R17" i="46"/>
  <c r="S17" i="46" s="1"/>
  <c r="Q17" i="46"/>
  <c r="O17" i="46"/>
  <c r="P17" i="46" s="1"/>
  <c r="N17" i="46"/>
  <c r="L17" i="46"/>
  <c r="M17" i="46" s="1"/>
  <c r="K17" i="46"/>
  <c r="J17" i="46"/>
  <c r="I17" i="46"/>
  <c r="H17" i="46"/>
  <c r="F17" i="46"/>
  <c r="G17" i="46" s="1"/>
  <c r="E17" i="46"/>
  <c r="C17" i="46"/>
  <c r="D17" i="46" s="1"/>
  <c r="B17" i="46"/>
  <c r="AA16" i="46"/>
  <c r="Z16" i="46"/>
  <c r="AB16" i="46" s="1"/>
  <c r="Y16" i="46"/>
  <c r="X16" i="46"/>
  <c r="W16" i="46"/>
  <c r="U16" i="46"/>
  <c r="V16" i="46" s="1"/>
  <c r="T16" i="46"/>
  <c r="R16" i="46"/>
  <c r="S16" i="46" s="1"/>
  <c r="Q16" i="46"/>
  <c r="O16" i="46"/>
  <c r="N16" i="46"/>
  <c r="P16" i="46" s="1"/>
  <c r="M16" i="46"/>
  <c r="L16" i="46"/>
  <c r="K16" i="46"/>
  <c r="I16" i="46"/>
  <c r="J16" i="46" s="1"/>
  <c r="H16" i="46"/>
  <c r="F16" i="46"/>
  <c r="G16" i="46" s="1"/>
  <c r="E16" i="46"/>
  <c r="C16" i="46"/>
  <c r="D16" i="46" s="1"/>
  <c r="B16" i="46"/>
  <c r="AB15" i="46"/>
  <c r="AA15" i="46"/>
  <c r="Z15" i="46"/>
  <c r="X15" i="46"/>
  <c r="Y15" i="46" s="1"/>
  <c r="W15" i="46"/>
  <c r="U15" i="46"/>
  <c r="V15" i="46" s="1"/>
  <c r="T15" i="46"/>
  <c r="R15" i="46"/>
  <c r="S15" i="46" s="1"/>
  <c r="Q15" i="46"/>
  <c r="P15" i="46"/>
  <c r="O15" i="46"/>
  <c r="N15" i="46"/>
  <c r="L15" i="46"/>
  <c r="M15" i="46" s="1"/>
  <c r="K15" i="46"/>
  <c r="I15" i="46"/>
  <c r="J15" i="46" s="1"/>
  <c r="H15" i="46"/>
  <c r="F15" i="46"/>
  <c r="G15" i="46" s="1"/>
  <c r="E15" i="46"/>
  <c r="D15" i="46"/>
  <c r="C15" i="46"/>
  <c r="B15" i="46"/>
  <c r="AA14" i="46"/>
  <c r="AB14" i="46" s="1"/>
  <c r="Z14" i="46"/>
  <c r="X14" i="46"/>
  <c r="Y14" i="46" s="1"/>
  <c r="W14" i="46"/>
  <c r="U14" i="46"/>
  <c r="V14" i="46" s="1"/>
  <c r="T14" i="46"/>
  <c r="S14" i="46"/>
  <c r="R14" i="46"/>
  <c r="Q14" i="46"/>
  <c r="O14" i="46"/>
  <c r="P14" i="46" s="1"/>
  <c r="N14" i="46"/>
  <c r="L14" i="46"/>
  <c r="M14" i="46" s="1"/>
  <c r="K14" i="46"/>
  <c r="I14" i="46"/>
  <c r="J14" i="46" s="1"/>
  <c r="H14" i="46"/>
  <c r="G14" i="46"/>
  <c r="F14" i="46"/>
  <c r="E14" i="46"/>
  <c r="C14" i="46"/>
  <c r="D14" i="46" s="1"/>
  <c r="B14" i="46"/>
  <c r="AA13" i="46"/>
  <c r="AB13" i="46" s="1"/>
  <c r="Z13" i="46"/>
  <c r="X13" i="46"/>
  <c r="W13" i="46"/>
  <c r="Y13" i="46" s="1"/>
  <c r="V13" i="46"/>
  <c r="U13" i="46"/>
  <c r="T13" i="46"/>
  <c r="R13" i="46"/>
  <c r="S13" i="46" s="1"/>
  <c r="Q13" i="46"/>
  <c r="O13" i="46"/>
  <c r="P13" i="46" s="1"/>
  <c r="N13" i="46"/>
  <c r="L13" i="46"/>
  <c r="K13" i="46"/>
  <c r="M13" i="46" s="1"/>
  <c r="J13" i="46"/>
  <c r="I13" i="46"/>
  <c r="H13" i="46"/>
  <c r="F13" i="46"/>
  <c r="G13" i="46" s="1"/>
  <c r="E13" i="46"/>
  <c r="C13" i="46"/>
  <c r="D13" i="46" s="1"/>
  <c r="B13" i="46"/>
  <c r="AA12" i="46"/>
  <c r="Z12" i="46"/>
  <c r="AB12" i="46" s="1"/>
  <c r="Y12" i="46"/>
  <c r="X12" i="46"/>
  <c r="W12" i="46"/>
  <c r="U12" i="46"/>
  <c r="V12" i="46" s="1"/>
  <c r="T12" i="46"/>
  <c r="R12" i="46"/>
  <c r="S12" i="46" s="1"/>
  <c r="Q12" i="46"/>
  <c r="O12" i="46"/>
  <c r="N12" i="46"/>
  <c r="P12" i="46" s="1"/>
  <c r="M12" i="46"/>
  <c r="L12" i="46"/>
  <c r="K12" i="46"/>
  <c r="I12" i="46"/>
  <c r="J12" i="46" s="1"/>
  <c r="H12" i="46"/>
  <c r="F12" i="46"/>
  <c r="G12" i="46" s="1"/>
  <c r="E12" i="46"/>
  <c r="C12" i="46"/>
  <c r="D12" i="46" s="1"/>
  <c r="B12" i="46"/>
  <c r="AB11" i="46"/>
  <c r="AA11" i="46"/>
  <c r="Z11" i="46"/>
  <c r="X11" i="46"/>
  <c r="Y11" i="46" s="1"/>
  <c r="W11" i="46"/>
  <c r="U11" i="46"/>
  <c r="V11" i="46" s="1"/>
  <c r="T11" i="46"/>
  <c r="R11" i="46"/>
  <c r="S11" i="46" s="1"/>
  <c r="Q11" i="46"/>
  <c r="P11" i="46"/>
  <c r="O11" i="46"/>
  <c r="N11" i="46"/>
  <c r="L11" i="46"/>
  <c r="M11" i="46" s="1"/>
  <c r="K11" i="46"/>
  <c r="I11" i="46"/>
  <c r="J11" i="46" s="1"/>
  <c r="H11" i="46"/>
  <c r="F11" i="46"/>
  <c r="G11" i="46" s="1"/>
  <c r="E11" i="46"/>
  <c r="D11" i="46"/>
  <c r="C11" i="46"/>
  <c r="B11" i="46"/>
  <c r="AA10" i="46"/>
  <c r="AB10" i="46" s="1"/>
  <c r="Z10" i="46"/>
  <c r="X10" i="46"/>
  <c r="Y10" i="46" s="1"/>
  <c r="W10" i="46"/>
  <c r="U10" i="46"/>
  <c r="V10" i="46" s="1"/>
  <c r="T10" i="46"/>
  <c r="S10" i="46"/>
  <c r="R10" i="46"/>
  <c r="Q10" i="46"/>
  <c r="O10" i="46"/>
  <c r="P10" i="46" s="1"/>
  <c r="N10" i="46"/>
  <c r="L10" i="46"/>
  <c r="M10" i="46" s="1"/>
  <c r="K10" i="46"/>
  <c r="I10" i="46"/>
  <c r="J10" i="46" s="1"/>
  <c r="H10" i="46"/>
  <c r="G10" i="46"/>
  <c r="F10" i="46"/>
  <c r="E10" i="46"/>
  <c r="C10" i="46"/>
  <c r="D10" i="46" s="1"/>
  <c r="B10" i="46"/>
  <c r="AA9" i="46"/>
  <c r="AB9" i="46" s="1"/>
  <c r="Z9" i="46"/>
  <c r="X9" i="46"/>
  <c r="W9" i="46"/>
  <c r="Y9" i="46" s="1"/>
  <c r="V9" i="46"/>
  <c r="U9" i="46"/>
  <c r="T9" i="46"/>
  <c r="R9" i="46"/>
  <c r="S9" i="46" s="1"/>
  <c r="Q9" i="46"/>
  <c r="O9" i="46"/>
  <c r="P9" i="46" s="1"/>
  <c r="N9" i="46"/>
  <c r="L9" i="46"/>
  <c r="K9" i="46"/>
  <c r="M9" i="46" s="1"/>
  <c r="J9" i="46"/>
  <c r="I9" i="46"/>
  <c r="H9" i="46"/>
  <c r="F9" i="46"/>
  <c r="G9" i="46" s="1"/>
  <c r="E9" i="46"/>
  <c r="C9" i="46"/>
  <c r="D9" i="46" s="1"/>
  <c r="B9" i="46"/>
  <c r="AA8" i="46"/>
  <c r="Z8" i="46"/>
  <c r="AB8" i="46" s="1"/>
  <c r="Y8" i="46"/>
  <c r="X8" i="46"/>
  <c r="W8" i="46"/>
  <c r="U8" i="46"/>
  <c r="V8" i="46" s="1"/>
  <c r="T8" i="46"/>
  <c r="R8" i="46"/>
  <c r="S8" i="46" s="1"/>
  <c r="Q8" i="46"/>
  <c r="O8" i="46"/>
  <c r="N8" i="46"/>
  <c r="P8" i="46" s="1"/>
  <c r="M8" i="46"/>
  <c r="L8" i="46"/>
  <c r="K8" i="46"/>
  <c r="I8" i="46"/>
  <c r="J8" i="46" s="1"/>
  <c r="H8" i="46"/>
  <c r="F8" i="46"/>
  <c r="G8" i="46" s="1"/>
  <c r="E8" i="46"/>
  <c r="C8" i="46"/>
  <c r="D8" i="46" s="1"/>
  <c r="B8" i="46"/>
  <c r="I20" i="45"/>
  <c r="G20" i="45"/>
  <c r="H20" i="45" s="1"/>
  <c r="F20" i="45"/>
  <c r="E20" i="45"/>
  <c r="C20" i="45"/>
  <c r="D20" i="45" s="1"/>
  <c r="B20" i="45"/>
  <c r="I19" i="45"/>
  <c r="G19" i="45"/>
  <c r="H19" i="45" s="1"/>
  <c r="F19" i="45"/>
  <c r="E19" i="45"/>
  <c r="C19" i="45"/>
  <c r="D19" i="45" s="1"/>
  <c r="B19" i="45"/>
  <c r="I18" i="45"/>
  <c r="G18" i="45"/>
  <c r="H18" i="45" s="1"/>
  <c r="F18" i="45"/>
  <c r="E18" i="45"/>
  <c r="C18" i="45"/>
  <c r="D18" i="45" s="1"/>
  <c r="B18" i="45"/>
  <c r="I13" i="45"/>
  <c r="G13" i="45"/>
  <c r="H13" i="45" s="1"/>
  <c r="F13" i="45"/>
  <c r="E13" i="45"/>
  <c r="C13" i="45"/>
  <c r="D13" i="45" s="1"/>
  <c r="B13" i="45"/>
  <c r="I12" i="45"/>
  <c r="G12" i="45"/>
  <c r="H12" i="45" s="1"/>
  <c r="F12" i="45"/>
  <c r="E12" i="45"/>
  <c r="C12" i="45"/>
  <c r="D12" i="45" s="1"/>
  <c r="B12" i="45"/>
  <c r="I11" i="45"/>
  <c r="G11" i="45"/>
  <c r="H11" i="45" s="1"/>
  <c r="F11" i="45"/>
  <c r="E11" i="45"/>
  <c r="C11" i="45"/>
  <c r="D11" i="45" s="1"/>
  <c r="B11" i="45"/>
  <c r="I10" i="45"/>
  <c r="G10" i="45"/>
  <c r="H10" i="45" s="1"/>
  <c r="F10" i="45"/>
  <c r="E10" i="45"/>
  <c r="C10" i="45"/>
  <c r="D10" i="45" s="1"/>
  <c r="B10" i="45"/>
  <c r="I9" i="45"/>
  <c r="G9" i="45"/>
  <c r="H9" i="45" s="1"/>
  <c r="F9" i="45"/>
  <c r="E9" i="45"/>
  <c r="C9" i="45"/>
  <c r="D9" i="45" s="1"/>
  <c r="B9" i="45"/>
  <c r="I8" i="45"/>
  <c r="G8" i="45"/>
  <c r="H8" i="45" s="1"/>
  <c r="F8" i="45"/>
  <c r="E8" i="45"/>
  <c r="C8" i="45"/>
  <c r="D8" i="45" s="1"/>
  <c r="B8" i="45"/>
  <c r="K36" i="51"/>
  <c r="J36" i="51"/>
  <c r="I36" i="51"/>
  <c r="H36" i="51"/>
  <c r="G36" i="51"/>
  <c r="F36" i="51"/>
  <c r="E36" i="51"/>
  <c r="D36" i="51"/>
  <c r="C36" i="51"/>
  <c r="B36" i="51"/>
  <c r="K35" i="51"/>
  <c r="J35" i="51"/>
  <c r="I35" i="51"/>
  <c r="H35" i="51"/>
  <c r="G35" i="51"/>
  <c r="F35" i="51"/>
  <c r="E35" i="51"/>
  <c r="D35" i="51"/>
  <c r="C35" i="51"/>
  <c r="B35" i="51"/>
  <c r="K34" i="51"/>
  <c r="J34" i="51"/>
  <c r="I34" i="51"/>
  <c r="H34" i="51"/>
  <c r="G34" i="51"/>
  <c r="F34" i="51"/>
  <c r="E34" i="51"/>
  <c r="D34" i="51"/>
  <c r="C34" i="51"/>
  <c r="B34" i="51"/>
  <c r="K33" i="51"/>
  <c r="J33" i="51"/>
  <c r="I33" i="51"/>
  <c r="H33" i="51"/>
  <c r="G33" i="51"/>
  <c r="F33" i="51"/>
  <c r="E33" i="51"/>
  <c r="D33" i="51"/>
  <c r="C33" i="51"/>
  <c r="B33" i="51"/>
  <c r="K32" i="51"/>
  <c r="J32" i="51"/>
  <c r="I32" i="51"/>
  <c r="H32" i="51"/>
  <c r="G32" i="51"/>
  <c r="F32" i="51"/>
  <c r="E32" i="51"/>
  <c r="D32" i="51"/>
  <c r="C32" i="51"/>
  <c r="B32" i="51"/>
  <c r="K31" i="51"/>
  <c r="J31" i="51"/>
  <c r="I31" i="51"/>
  <c r="H31" i="51"/>
  <c r="G31" i="51"/>
  <c r="F31" i="51"/>
  <c r="E31" i="51"/>
  <c r="D31" i="51"/>
  <c r="C31" i="51"/>
  <c r="B31" i="51"/>
  <c r="K30" i="51"/>
  <c r="J30" i="51"/>
  <c r="I30" i="51"/>
  <c r="H30" i="51"/>
  <c r="G30" i="51"/>
  <c r="F30" i="51"/>
  <c r="E30" i="51"/>
  <c r="D30" i="51"/>
  <c r="C30" i="51"/>
  <c r="B30" i="51"/>
  <c r="K29" i="51"/>
  <c r="J29" i="51"/>
  <c r="I29" i="51"/>
  <c r="H29" i="51"/>
  <c r="G29" i="51"/>
  <c r="F29" i="51"/>
  <c r="E29" i="51"/>
  <c r="D29" i="51"/>
  <c r="C29" i="51"/>
  <c r="B29" i="51"/>
  <c r="K28" i="51"/>
  <c r="J28" i="51"/>
  <c r="I28" i="51"/>
  <c r="H28" i="51"/>
  <c r="G28" i="51"/>
  <c r="F28" i="51"/>
  <c r="E28" i="51"/>
  <c r="D28" i="51"/>
  <c r="C28" i="51"/>
  <c r="B28" i="51"/>
  <c r="K27" i="51"/>
  <c r="J27" i="51"/>
  <c r="I27" i="51"/>
  <c r="H27" i="51"/>
  <c r="G27" i="51"/>
  <c r="F27" i="51"/>
  <c r="E27" i="51"/>
  <c r="D27" i="51"/>
  <c r="C27" i="51"/>
  <c r="B27" i="51"/>
  <c r="K26" i="51"/>
  <c r="J26" i="51"/>
  <c r="I26" i="51"/>
  <c r="H26" i="51"/>
  <c r="G26" i="51"/>
  <c r="F26" i="51"/>
  <c r="E26" i="51"/>
  <c r="D26" i="51"/>
  <c r="C26" i="51"/>
  <c r="B26" i="51"/>
  <c r="K25" i="51"/>
  <c r="J25" i="51"/>
  <c r="I25" i="51"/>
  <c r="H25" i="51"/>
  <c r="G25" i="51"/>
  <c r="F25" i="51"/>
  <c r="E25" i="51"/>
  <c r="D25" i="51"/>
  <c r="C25" i="51"/>
  <c r="B25" i="51"/>
  <c r="K24" i="51"/>
  <c r="J24" i="51"/>
  <c r="I24" i="51"/>
  <c r="H24" i="51"/>
  <c r="G24" i="51"/>
  <c r="F24" i="51"/>
  <c r="E24" i="51"/>
  <c r="D24" i="51"/>
  <c r="C24" i="51"/>
  <c r="B24" i="51"/>
  <c r="K23" i="51"/>
  <c r="J23" i="51"/>
  <c r="I23" i="51"/>
  <c r="H23" i="51"/>
  <c r="G23" i="51"/>
  <c r="F23" i="51"/>
  <c r="E23" i="51"/>
  <c r="D23" i="51"/>
  <c r="C23" i="51"/>
  <c r="B23" i="51"/>
  <c r="K22" i="51"/>
  <c r="J22" i="51"/>
  <c r="I22" i="51"/>
  <c r="H22" i="51"/>
  <c r="G22" i="51"/>
  <c r="F22" i="51"/>
  <c r="E22" i="51"/>
  <c r="D22" i="51"/>
  <c r="C22" i="51"/>
  <c r="B22" i="51"/>
  <c r="K21" i="51"/>
  <c r="J21" i="51"/>
  <c r="I21" i="51"/>
  <c r="H21" i="51"/>
  <c r="G21" i="51"/>
  <c r="F21" i="51"/>
  <c r="E21" i="51"/>
  <c r="D21" i="51"/>
  <c r="C21" i="51"/>
  <c r="B21" i="51"/>
  <c r="K20" i="51"/>
  <c r="J20" i="51"/>
  <c r="I20" i="51"/>
  <c r="H20" i="51"/>
  <c r="G20" i="51"/>
  <c r="F20" i="51"/>
  <c r="E20" i="51"/>
  <c r="D20" i="51"/>
  <c r="C20" i="51"/>
  <c r="B20" i="51"/>
  <c r="K19" i="51"/>
  <c r="J19" i="51"/>
  <c r="I19" i="51"/>
  <c r="H19" i="51"/>
  <c r="G19" i="51"/>
  <c r="F19" i="51"/>
  <c r="E19" i="51"/>
  <c r="D19" i="51"/>
  <c r="C19" i="51"/>
  <c r="B19" i="51"/>
  <c r="K18" i="51"/>
  <c r="J18" i="51"/>
  <c r="I18" i="51"/>
  <c r="H18" i="51"/>
  <c r="G18" i="51"/>
  <c r="F18" i="51"/>
  <c r="E18" i="51"/>
  <c r="D18" i="51"/>
  <c r="C18" i="51"/>
  <c r="B18" i="51"/>
  <c r="K17" i="51"/>
  <c r="J17" i="51"/>
  <c r="I17" i="51"/>
  <c r="H17" i="51"/>
  <c r="G17" i="51"/>
  <c r="F17" i="51"/>
  <c r="E17" i="51"/>
  <c r="D17" i="51"/>
  <c r="C17" i="51"/>
  <c r="B17" i="51"/>
  <c r="K16" i="51"/>
  <c r="J16" i="51"/>
  <c r="I16" i="51"/>
  <c r="H16" i="51"/>
  <c r="G16" i="51"/>
  <c r="F16" i="51"/>
  <c r="E16" i="51"/>
  <c r="D16" i="51"/>
  <c r="C16" i="51"/>
  <c r="B16" i="51"/>
  <c r="K15" i="51"/>
  <c r="J15" i="51"/>
  <c r="I15" i="51"/>
  <c r="H15" i="51"/>
  <c r="G15" i="51"/>
  <c r="F15" i="51"/>
  <c r="E15" i="51"/>
  <c r="D15" i="51"/>
  <c r="C15" i="51"/>
  <c r="B15" i="51"/>
  <c r="K14" i="51"/>
  <c r="J14" i="51"/>
  <c r="I14" i="51"/>
  <c r="H14" i="51"/>
  <c r="G14" i="51"/>
  <c r="F14" i="51"/>
  <c r="E14" i="51"/>
  <c r="D14" i="51"/>
  <c r="C14" i="51"/>
  <c r="B14" i="51"/>
  <c r="K13" i="51"/>
  <c r="J13" i="51"/>
  <c r="I13" i="51"/>
  <c r="H13" i="51"/>
  <c r="G13" i="51"/>
  <c r="F13" i="51"/>
  <c r="E13" i="51"/>
  <c r="D13" i="51"/>
  <c r="C13" i="51"/>
  <c r="B13" i="51"/>
  <c r="K12" i="51"/>
  <c r="J12" i="51"/>
  <c r="I12" i="51"/>
  <c r="H12" i="51"/>
  <c r="G12" i="51"/>
  <c r="F12" i="51"/>
  <c r="E12" i="51"/>
  <c r="D12" i="51"/>
  <c r="C12" i="51"/>
  <c r="B12" i="51"/>
  <c r="K11" i="51"/>
  <c r="J11" i="51"/>
  <c r="I11" i="51"/>
  <c r="H11" i="51"/>
  <c r="G11" i="51"/>
  <c r="F11" i="51"/>
  <c r="E11" i="51"/>
  <c r="D11" i="51"/>
  <c r="C11" i="51"/>
  <c r="B11" i="51"/>
  <c r="K10" i="51"/>
  <c r="J10" i="51"/>
  <c r="I10" i="51"/>
  <c r="H10" i="51"/>
  <c r="G10" i="51"/>
  <c r="F10" i="51"/>
  <c r="E10" i="51"/>
  <c r="D10" i="51"/>
  <c r="C10" i="51"/>
  <c r="B10" i="51"/>
  <c r="K9" i="51"/>
  <c r="J9" i="51"/>
  <c r="I9" i="51"/>
  <c r="H9" i="51"/>
  <c r="G9" i="51"/>
  <c r="F9" i="51"/>
  <c r="E9" i="51"/>
  <c r="D9" i="51"/>
  <c r="C9" i="51"/>
  <c r="B9" i="51"/>
  <c r="K8" i="51"/>
  <c r="J8" i="51"/>
  <c r="I8" i="51"/>
  <c r="H8" i="51"/>
  <c r="G8" i="51"/>
  <c r="F8" i="51"/>
  <c r="E8" i="51"/>
  <c r="D8" i="51"/>
  <c r="C8" i="51"/>
  <c r="B8" i="51"/>
  <c r="K7" i="51"/>
  <c r="J7" i="51"/>
  <c r="I7" i="51"/>
  <c r="H7" i="51"/>
  <c r="G7" i="51"/>
  <c r="F7" i="51"/>
  <c r="E7" i="51"/>
  <c r="D7" i="51"/>
  <c r="C7" i="51"/>
  <c r="B7" i="51"/>
  <c r="K36" i="48"/>
  <c r="J36" i="48"/>
  <c r="I36" i="48"/>
  <c r="H36" i="48"/>
  <c r="G36" i="48"/>
  <c r="F36" i="48"/>
  <c r="E36" i="48"/>
  <c r="D36" i="48"/>
  <c r="C36" i="48"/>
  <c r="B36" i="48"/>
  <c r="K35" i="48"/>
  <c r="J35" i="48"/>
  <c r="I35" i="48"/>
  <c r="H35" i="48"/>
  <c r="G35" i="48"/>
  <c r="F35" i="48"/>
  <c r="E35" i="48"/>
  <c r="D35" i="48"/>
  <c r="C35" i="48"/>
  <c r="B35" i="48"/>
  <c r="K34" i="48"/>
  <c r="J34" i="48"/>
  <c r="I34" i="48"/>
  <c r="H34" i="48"/>
  <c r="G34" i="48"/>
  <c r="F34" i="48"/>
  <c r="E34" i="48"/>
  <c r="D34" i="48"/>
  <c r="C34" i="48"/>
  <c r="B34" i="48"/>
  <c r="K33" i="48"/>
  <c r="J33" i="48"/>
  <c r="I33" i="48"/>
  <c r="H33" i="48"/>
  <c r="G33" i="48"/>
  <c r="F33" i="48"/>
  <c r="E33" i="48"/>
  <c r="D33" i="48"/>
  <c r="C33" i="48"/>
  <c r="B33" i="48"/>
  <c r="K32" i="48"/>
  <c r="J32" i="48"/>
  <c r="I32" i="48"/>
  <c r="H32" i="48"/>
  <c r="G32" i="48"/>
  <c r="F32" i="48"/>
  <c r="E32" i="48"/>
  <c r="D32" i="48"/>
  <c r="C32" i="48"/>
  <c r="B32" i="48"/>
  <c r="K31" i="48"/>
  <c r="J31" i="48"/>
  <c r="I31" i="48"/>
  <c r="H31" i="48"/>
  <c r="G31" i="48"/>
  <c r="F31" i="48"/>
  <c r="E31" i="48"/>
  <c r="D31" i="48"/>
  <c r="C31" i="48"/>
  <c r="B31" i="48"/>
  <c r="K30" i="48"/>
  <c r="J30" i="48"/>
  <c r="I30" i="48"/>
  <c r="H30" i="48"/>
  <c r="G30" i="48"/>
  <c r="F30" i="48"/>
  <c r="E30" i="48"/>
  <c r="D30" i="48"/>
  <c r="C30" i="48"/>
  <c r="B30" i="48"/>
  <c r="K29" i="48"/>
  <c r="J29" i="48"/>
  <c r="I29" i="48"/>
  <c r="H29" i="48"/>
  <c r="G29" i="48"/>
  <c r="F29" i="48"/>
  <c r="E29" i="48"/>
  <c r="D29" i="48"/>
  <c r="C29" i="48"/>
  <c r="B29" i="48"/>
  <c r="K28" i="48"/>
  <c r="J28" i="48"/>
  <c r="I28" i="48"/>
  <c r="H28" i="48"/>
  <c r="G28" i="48"/>
  <c r="F28" i="48"/>
  <c r="E28" i="48"/>
  <c r="D28" i="48"/>
  <c r="C28" i="48"/>
  <c r="B28" i="48"/>
  <c r="K27" i="48"/>
  <c r="J27" i="48"/>
  <c r="I27" i="48"/>
  <c r="H27" i="48"/>
  <c r="G27" i="48"/>
  <c r="F27" i="48"/>
  <c r="E27" i="48"/>
  <c r="D27" i="48"/>
  <c r="C27" i="48"/>
  <c r="B27" i="48"/>
  <c r="K26" i="48"/>
  <c r="J26" i="48"/>
  <c r="I26" i="48"/>
  <c r="H26" i="48"/>
  <c r="G26" i="48"/>
  <c r="F26" i="48"/>
  <c r="E26" i="48"/>
  <c r="D26" i="48"/>
  <c r="C26" i="48"/>
  <c r="B26" i="48"/>
  <c r="K25" i="48"/>
  <c r="J25" i="48"/>
  <c r="I25" i="48"/>
  <c r="H25" i="48"/>
  <c r="G25" i="48"/>
  <c r="F25" i="48"/>
  <c r="E25" i="48"/>
  <c r="D25" i="48"/>
  <c r="C25" i="48"/>
  <c r="B25" i="48"/>
  <c r="K24" i="48"/>
  <c r="J24" i="48"/>
  <c r="I24" i="48"/>
  <c r="H24" i="48"/>
  <c r="G24" i="48"/>
  <c r="F24" i="48"/>
  <c r="E24" i="48"/>
  <c r="D24" i="48"/>
  <c r="C24" i="48"/>
  <c r="B24" i="48"/>
  <c r="K23" i="48"/>
  <c r="J23" i="48"/>
  <c r="I23" i="48"/>
  <c r="H23" i="48"/>
  <c r="G23" i="48"/>
  <c r="F23" i="48"/>
  <c r="E23" i="48"/>
  <c r="D23" i="48"/>
  <c r="C23" i="48"/>
  <c r="B23" i="48"/>
  <c r="K22" i="48"/>
  <c r="J22" i="48"/>
  <c r="I22" i="48"/>
  <c r="H22" i="48"/>
  <c r="G22" i="48"/>
  <c r="F22" i="48"/>
  <c r="E22" i="48"/>
  <c r="D22" i="48"/>
  <c r="C22" i="48"/>
  <c r="B22" i="48"/>
  <c r="K21" i="48"/>
  <c r="J21" i="48"/>
  <c r="I21" i="48"/>
  <c r="H21" i="48"/>
  <c r="G21" i="48"/>
  <c r="F21" i="48"/>
  <c r="E21" i="48"/>
  <c r="D21" i="48"/>
  <c r="C21" i="48"/>
  <c r="B21" i="48"/>
  <c r="K20" i="48"/>
  <c r="J20" i="48"/>
  <c r="I20" i="48"/>
  <c r="H20" i="48"/>
  <c r="G20" i="48"/>
  <c r="F20" i="48"/>
  <c r="E20" i="48"/>
  <c r="D20" i="48"/>
  <c r="C20" i="48"/>
  <c r="B20" i="48"/>
  <c r="K19" i="48"/>
  <c r="J19" i="48"/>
  <c r="I19" i="48"/>
  <c r="H19" i="48"/>
  <c r="G19" i="48"/>
  <c r="F19" i="48"/>
  <c r="E19" i="48"/>
  <c r="D19" i="48"/>
  <c r="C19" i="48"/>
  <c r="B19" i="48"/>
  <c r="K18" i="48"/>
  <c r="J18" i="48"/>
  <c r="I18" i="48"/>
  <c r="H18" i="48"/>
  <c r="G18" i="48"/>
  <c r="F18" i="48"/>
  <c r="E18" i="48"/>
  <c r="D18" i="48"/>
  <c r="C18" i="48"/>
  <c r="B18" i="48"/>
  <c r="K17" i="48"/>
  <c r="J17" i="48"/>
  <c r="I17" i="48"/>
  <c r="H17" i="48"/>
  <c r="G17" i="48"/>
  <c r="F17" i="48"/>
  <c r="E17" i="48"/>
  <c r="D17" i="48"/>
  <c r="C17" i="48"/>
  <c r="B17" i="48"/>
  <c r="K16" i="48"/>
  <c r="J16" i="48"/>
  <c r="I16" i="48"/>
  <c r="H16" i="48"/>
  <c r="G16" i="48"/>
  <c r="F16" i="48"/>
  <c r="E16" i="48"/>
  <c r="D16" i="48"/>
  <c r="C16" i="48"/>
  <c r="B16" i="48"/>
  <c r="K15" i="48"/>
  <c r="J15" i="48"/>
  <c r="I15" i="48"/>
  <c r="H15" i="48"/>
  <c r="G15" i="48"/>
  <c r="F15" i="48"/>
  <c r="E15" i="48"/>
  <c r="D15" i="48"/>
  <c r="C15" i="48"/>
  <c r="B15" i="48"/>
  <c r="K14" i="48"/>
  <c r="J14" i="48"/>
  <c r="I14" i="48"/>
  <c r="H14" i="48"/>
  <c r="G14" i="48"/>
  <c r="F14" i="48"/>
  <c r="E14" i="48"/>
  <c r="D14" i="48"/>
  <c r="C14" i="48"/>
  <c r="B14" i="48"/>
  <c r="K13" i="48"/>
  <c r="J13" i="48"/>
  <c r="I13" i="48"/>
  <c r="H13" i="48"/>
  <c r="G13" i="48"/>
  <c r="F13" i="48"/>
  <c r="E13" i="48"/>
  <c r="D13" i="48"/>
  <c r="C13" i="48"/>
  <c r="B13" i="48"/>
  <c r="K12" i="48"/>
  <c r="J12" i="48"/>
  <c r="I12" i="48"/>
  <c r="H12" i="48"/>
  <c r="G12" i="48"/>
  <c r="F12" i="48"/>
  <c r="E12" i="48"/>
  <c r="D12" i="48"/>
  <c r="C12" i="48"/>
  <c r="B12" i="48"/>
  <c r="K11" i="48"/>
  <c r="J11" i="48"/>
  <c r="I11" i="48"/>
  <c r="H11" i="48"/>
  <c r="G11" i="48"/>
  <c r="F11" i="48"/>
  <c r="E11" i="48"/>
  <c r="D11" i="48"/>
  <c r="C11" i="48"/>
  <c r="B11" i="48"/>
  <c r="K10" i="48"/>
  <c r="J10" i="48"/>
  <c r="I10" i="48"/>
  <c r="H10" i="48"/>
  <c r="G10" i="48"/>
  <c r="F10" i="48"/>
  <c r="E10" i="48"/>
  <c r="D10" i="48"/>
  <c r="C10" i="48"/>
  <c r="B10" i="48"/>
  <c r="K9" i="48"/>
  <c r="J9" i="48"/>
  <c r="I9" i="48"/>
  <c r="H9" i="48"/>
  <c r="G9" i="48"/>
  <c r="F9" i="48"/>
  <c r="E9" i="48"/>
  <c r="D9" i="48"/>
  <c r="C9" i="48"/>
  <c r="B9" i="48"/>
  <c r="K8" i="48"/>
  <c r="J8" i="48"/>
  <c r="I8" i="48"/>
  <c r="H8" i="48"/>
  <c r="G8" i="48"/>
  <c r="F8" i="48"/>
  <c r="E8" i="48"/>
  <c r="D8" i="48"/>
  <c r="C8" i="48"/>
  <c r="B8" i="48"/>
  <c r="K7" i="48"/>
  <c r="J7" i="48"/>
  <c r="I7" i="48"/>
  <c r="H7" i="48"/>
  <c r="G7" i="48"/>
  <c r="F7" i="48"/>
  <c r="E7" i="48"/>
  <c r="D7" i="48"/>
  <c r="C7" i="48"/>
  <c r="B7" i="48"/>
  <c r="D20" i="50"/>
  <c r="C20" i="50"/>
  <c r="B20" i="50" s="1"/>
  <c r="D19" i="50"/>
  <c r="C19" i="50"/>
  <c r="B19" i="50" s="1"/>
  <c r="D18" i="50"/>
  <c r="C18" i="50"/>
  <c r="B18" i="50"/>
  <c r="D13" i="50"/>
  <c r="C13" i="50"/>
  <c r="B13" i="50"/>
  <c r="D12" i="50"/>
  <c r="C12" i="50"/>
  <c r="B12" i="50" s="1"/>
  <c r="D11" i="50"/>
  <c r="C11" i="50"/>
  <c r="B11" i="50" s="1"/>
  <c r="D10" i="50"/>
  <c r="C10" i="50"/>
  <c r="B10" i="50"/>
  <c r="D9" i="50"/>
  <c r="C9" i="50"/>
  <c r="B9" i="50"/>
  <c r="D8" i="50"/>
  <c r="C8" i="50"/>
  <c r="B8" i="50" s="1"/>
  <c r="AA37" i="30" l="1"/>
  <c r="AB37" i="30" s="1"/>
  <c r="Z37" i="30"/>
  <c r="Y37" i="30"/>
  <c r="X37" i="30"/>
  <c r="U37" i="30"/>
  <c r="T37" i="30"/>
  <c r="V37" i="30" s="1"/>
  <c r="R37" i="30"/>
  <c r="S37" i="30" s="1"/>
  <c r="Q37" i="30"/>
  <c r="P37" i="30"/>
  <c r="O37" i="30"/>
  <c r="N37" i="30"/>
  <c r="L37" i="30"/>
  <c r="M37" i="30" s="1"/>
  <c r="K37" i="30"/>
  <c r="I37" i="30"/>
  <c r="H37" i="30"/>
  <c r="J37" i="30" s="1"/>
  <c r="F37" i="30"/>
  <c r="G37" i="30" s="1"/>
  <c r="E37" i="30"/>
  <c r="D37" i="30"/>
  <c r="C37" i="30"/>
  <c r="B37" i="30"/>
  <c r="AA36" i="30"/>
  <c r="AB36" i="30" s="1"/>
  <c r="Z36" i="30"/>
  <c r="Y36" i="30"/>
  <c r="X36" i="30"/>
  <c r="V36" i="30"/>
  <c r="U36" i="30"/>
  <c r="T36" i="30"/>
  <c r="R36" i="30"/>
  <c r="S36" i="30" s="1"/>
  <c r="Q36" i="30"/>
  <c r="O36" i="30"/>
  <c r="N36" i="30"/>
  <c r="P36" i="30" s="1"/>
  <c r="L36" i="30"/>
  <c r="M36" i="30" s="1"/>
  <c r="K36" i="30"/>
  <c r="J36" i="30"/>
  <c r="I36" i="30"/>
  <c r="H36" i="30"/>
  <c r="F36" i="30"/>
  <c r="G36" i="30" s="1"/>
  <c r="E36" i="30"/>
  <c r="C36" i="30"/>
  <c r="B36" i="30"/>
  <c r="D36" i="30" s="1"/>
  <c r="AA35" i="30"/>
  <c r="AB35" i="30" s="1"/>
  <c r="Z35" i="30"/>
  <c r="Y35" i="30"/>
  <c r="X35" i="30"/>
  <c r="U35" i="30"/>
  <c r="T35" i="30"/>
  <c r="V35" i="30" s="1"/>
  <c r="R35" i="30"/>
  <c r="S35" i="30" s="1"/>
  <c r="Q35" i="30"/>
  <c r="P35" i="30"/>
  <c r="O35" i="30"/>
  <c r="N35" i="30"/>
  <c r="L35" i="30"/>
  <c r="M35" i="30" s="1"/>
  <c r="K35" i="30"/>
  <c r="I35" i="30"/>
  <c r="H35" i="30"/>
  <c r="J35" i="30" s="1"/>
  <c r="F35" i="30"/>
  <c r="G35" i="30" s="1"/>
  <c r="E35" i="30"/>
  <c r="D35" i="30"/>
  <c r="C35" i="30"/>
  <c r="B35" i="30"/>
  <c r="AA34" i="30"/>
  <c r="AB34" i="30" s="1"/>
  <c r="Z34" i="30"/>
  <c r="Y34" i="30"/>
  <c r="X34" i="30"/>
  <c r="V34" i="30"/>
  <c r="U34" i="30"/>
  <c r="T34" i="30"/>
  <c r="R34" i="30"/>
  <c r="S34" i="30" s="1"/>
  <c r="Q34" i="30"/>
  <c r="O34" i="30"/>
  <c r="N34" i="30"/>
  <c r="P34" i="30" s="1"/>
  <c r="L34" i="30"/>
  <c r="M34" i="30" s="1"/>
  <c r="K34" i="30"/>
  <c r="J34" i="30"/>
  <c r="I34" i="30"/>
  <c r="H34" i="30"/>
  <c r="F34" i="30"/>
  <c r="G34" i="30" s="1"/>
  <c r="E34" i="30"/>
  <c r="C34" i="30"/>
  <c r="B34" i="30"/>
  <c r="D34" i="30" s="1"/>
  <c r="AA33" i="30"/>
  <c r="AB33" i="30" s="1"/>
  <c r="Z33" i="30"/>
  <c r="Y33" i="30"/>
  <c r="X33" i="30"/>
  <c r="U33" i="30"/>
  <c r="T33" i="30"/>
  <c r="V33" i="30" s="1"/>
  <c r="R33" i="30"/>
  <c r="S33" i="30" s="1"/>
  <c r="Q33" i="30"/>
  <c r="P33" i="30"/>
  <c r="O33" i="30"/>
  <c r="N33" i="30"/>
  <c r="L33" i="30"/>
  <c r="M33" i="30" s="1"/>
  <c r="K33" i="30"/>
  <c r="I33" i="30"/>
  <c r="H33" i="30"/>
  <c r="J33" i="30" s="1"/>
  <c r="F33" i="30"/>
  <c r="G33" i="30" s="1"/>
  <c r="E33" i="30"/>
  <c r="D33" i="30"/>
  <c r="C33" i="30"/>
  <c r="B33" i="30"/>
  <c r="AA32" i="30"/>
  <c r="AB32" i="30" s="1"/>
  <c r="Z32" i="30"/>
  <c r="Y32" i="30"/>
  <c r="X32" i="30"/>
  <c r="V32" i="30"/>
  <c r="U32" i="30"/>
  <c r="T32" i="30"/>
  <c r="R32" i="30"/>
  <c r="S32" i="30" s="1"/>
  <c r="Q32" i="30"/>
  <c r="O32" i="30"/>
  <c r="N32" i="30"/>
  <c r="P32" i="30" s="1"/>
  <c r="L32" i="30"/>
  <c r="M32" i="30" s="1"/>
  <c r="K32" i="30"/>
  <c r="J32" i="30"/>
  <c r="I32" i="30"/>
  <c r="H32" i="30"/>
  <c r="F32" i="30"/>
  <c r="G32" i="30" s="1"/>
  <c r="E32" i="30"/>
  <c r="C32" i="30"/>
  <c r="B32" i="30"/>
  <c r="D32" i="30" s="1"/>
  <c r="AA31" i="30"/>
  <c r="AB31" i="30" s="1"/>
  <c r="Z31" i="30"/>
  <c r="Y31" i="30"/>
  <c r="X31" i="30"/>
  <c r="U31" i="30"/>
  <c r="T31" i="30"/>
  <c r="V31" i="30" s="1"/>
  <c r="R31" i="30"/>
  <c r="S31" i="30" s="1"/>
  <c r="Q31" i="30"/>
  <c r="P31" i="30"/>
  <c r="O31" i="30"/>
  <c r="N31" i="30"/>
  <c r="L31" i="30"/>
  <c r="M31" i="30" s="1"/>
  <c r="K31" i="30"/>
  <c r="I31" i="30"/>
  <c r="H31" i="30"/>
  <c r="J31" i="30" s="1"/>
  <c r="F31" i="30"/>
  <c r="G31" i="30" s="1"/>
  <c r="E31" i="30"/>
  <c r="D31" i="30"/>
  <c r="C31" i="30"/>
  <c r="B31" i="30"/>
  <c r="AA30" i="30"/>
  <c r="AB30" i="30" s="1"/>
  <c r="Z30" i="30"/>
  <c r="Y30" i="30"/>
  <c r="X30" i="30"/>
  <c r="V30" i="30"/>
  <c r="U30" i="30"/>
  <c r="T30" i="30"/>
  <c r="R30" i="30"/>
  <c r="S30" i="30" s="1"/>
  <c r="Q30" i="30"/>
  <c r="O30" i="30"/>
  <c r="N30" i="30"/>
  <c r="P30" i="30" s="1"/>
  <c r="L30" i="30"/>
  <c r="M30" i="30" s="1"/>
  <c r="K30" i="30"/>
  <c r="J30" i="30"/>
  <c r="I30" i="30"/>
  <c r="H30" i="30"/>
  <c r="F30" i="30"/>
  <c r="G30" i="30" s="1"/>
  <c r="E30" i="30"/>
  <c r="C30" i="30"/>
  <c r="B30" i="30"/>
  <c r="D30" i="30" s="1"/>
  <c r="AA29" i="30"/>
  <c r="AB29" i="30" s="1"/>
  <c r="Z29" i="30"/>
  <c r="Y29" i="30"/>
  <c r="X29" i="30"/>
  <c r="U29" i="30"/>
  <c r="T29" i="30"/>
  <c r="V29" i="30" s="1"/>
  <c r="R29" i="30"/>
  <c r="S29" i="30" s="1"/>
  <c r="Q29" i="30"/>
  <c r="P29" i="30"/>
  <c r="O29" i="30"/>
  <c r="N29" i="30"/>
  <c r="L29" i="30"/>
  <c r="M29" i="30" s="1"/>
  <c r="K29" i="30"/>
  <c r="I29" i="30"/>
  <c r="H29" i="30"/>
  <c r="J29" i="30" s="1"/>
  <c r="F29" i="30"/>
  <c r="G29" i="30" s="1"/>
  <c r="E29" i="30"/>
  <c r="D29" i="30"/>
  <c r="C29" i="30"/>
  <c r="B29" i="30"/>
  <c r="AA28" i="30"/>
  <c r="AB28" i="30" s="1"/>
  <c r="Z28" i="30"/>
  <c r="Y28" i="30"/>
  <c r="X28" i="30"/>
  <c r="V28" i="30"/>
  <c r="U28" i="30"/>
  <c r="T28" i="30"/>
  <c r="R28" i="30"/>
  <c r="S28" i="30" s="1"/>
  <c r="Q28" i="30"/>
  <c r="O28" i="30"/>
  <c r="N28" i="30"/>
  <c r="P28" i="30" s="1"/>
  <c r="L28" i="30"/>
  <c r="M28" i="30" s="1"/>
  <c r="K28" i="30"/>
  <c r="J28" i="30"/>
  <c r="I28" i="30"/>
  <c r="H28" i="30"/>
  <c r="F28" i="30"/>
  <c r="G28" i="30" s="1"/>
  <c r="E28" i="30"/>
  <c r="C28" i="30"/>
  <c r="B28" i="30"/>
  <c r="D28" i="30" s="1"/>
  <c r="AA27" i="30"/>
  <c r="AB27" i="30" s="1"/>
  <c r="Z27" i="30"/>
  <c r="Y27" i="30"/>
  <c r="X27" i="30"/>
  <c r="U27" i="30"/>
  <c r="T27" i="30"/>
  <c r="V27" i="30" s="1"/>
  <c r="R27" i="30"/>
  <c r="S27" i="30" s="1"/>
  <c r="Q27" i="30"/>
  <c r="P27" i="30"/>
  <c r="O27" i="30"/>
  <c r="N27" i="30"/>
  <c r="L27" i="30"/>
  <c r="M27" i="30" s="1"/>
  <c r="K27" i="30"/>
  <c r="I27" i="30"/>
  <c r="H27" i="30"/>
  <c r="J27" i="30" s="1"/>
  <c r="F27" i="30"/>
  <c r="G27" i="30" s="1"/>
  <c r="E27" i="30"/>
  <c r="D27" i="30"/>
  <c r="C27" i="30"/>
  <c r="B27" i="30"/>
  <c r="AA26" i="30"/>
  <c r="AB26" i="30" s="1"/>
  <c r="Z26" i="30"/>
  <c r="Y26" i="30"/>
  <c r="X26" i="30"/>
  <c r="V26" i="30"/>
  <c r="U26" i="30"/>
  <c r="T26" i="30"/>
  <c r="R26" i="30"/>
  <c r="S26" i="30" s="1"/>
  <c r="Q26" i="30"/>
  <c r="O26" i="30"/>
  <c r="N26" i="30"/>
  <c r="P26" i="30" s="1"/>
  <c r="L26" i="30"/>
  <c r="M26" i="30" s="1"/>
  <c r="K26" i="30"/>
  <c r="J26" i="30"/>
  <c r="I26" i="30"/>
  <c r="H26" i="30"/>
  <c r="F26" i="30"/>
  <c r="G26" i="30" s="1"/>
  <c r="E26" i="30"/>
  <c r="C26" i="30"/>
  <c r="B26" i="30"/>
  <c r="D26" i="30" s="1"/>
  <c r="AA25" i="30"/>
  <c r="AB25" i="30" s="1"/>
  <c r="Z25" i="30"/>
  <c r="Y25" i="30"/>
  <c r="X25" i="30"/>
  <c r="U25" i="30"/>
  <c r="T25" i="30"/>
  <c r="V25" i="30" s="1"/>
  <c r="R25" i="30"/>
  <c r="S25" i="30" s="1"/>
  <c r="Q25" i="30"/>
  <c r="P25" i="30"/>
  <c r="O25" i="30"/>
  <c r="N25" i="30"/>
  <c r="L25" i="30"/>
  <c r="M25" i="30" s="1"/>
  <c r="K25" i="30"/>
  <c r="I25" i="30"/>
  <c r="H25" i="30"/>
  <c r="J25" i="30" s="1"/>
  <c r="F25" i="30"/>
  <c r="G25" i="30" s="1"/>
  <c r="E25" i="30"/>
  <c r="D25" i="30"/>
  <c r="C25" i="30"/>
  <c r="B25" i="30"/>
  <c r="AA24" i="30"/>
  <c r="AB24" i="30" s="1"/>
  <c r="Z24" i="30"/>
  <c r="Y24" i="30"/>
  <c r="X24" i="30"/>
  <c r="V24" i="30"/>
  <c r="U24" i="30"/>
  <c r="T24" i="30"/>
  <c r="R24" i="30"/>
  <c r="S24" i="30" s="1"/>
  <c r="Q24" i="30"/>
  <c r="O24" i="30"/>
  <c r="N24" i="30"/>
  <c r="P24" i="30" s="1"/>
  <c r="L24" i="30"/>
  <c r="M24" i="30" s="1"/>
  <c r="K24" i="30"/>
  <c r="J24" i="30"/>
  <c r="I24" i="30"/>
  <c r="H24" i="30"/>
  <c r="F24" i="30"/>
  <c r="G24" i="30" s="1"/>
  <c r="E24" i="30"/>
  <c r="C24" i="30"/>
  <c r="B24" i="30"/>
  <c r="D24" i="30" s="1"/>
  <c r="AA23" i="30"/>
  <c r="AB23" i="30" s="1"/>
  <c r="Z23" i="30"/>
  <c r="Y23" i="30"/>
  <c r="X23" i="30"/>
  <c r="U23" i="30"/>
  <c r="T23" i="30"/>
  <c r="V23" i="30" s="1"/>
  <c r="R23" i="30"/>
  <c r="S23" i="30" s="1"/>
  <c r="Q23" i="30"/>
  <c r="P23" i="30"/>
  <c r="O23" i="30"/>
  <c r="N23" i="30"/>
  <c r="L23" i="30"/>
  <c r="M23" i="30" s="1"/>
  <c r="K23" i="30"/>
  <c r="I23" i="30"/>
  <c r="H23" i="30"/>
  <c r="J23" i="30" s="1"/>
  <c r="F23" i="30"/>
  <c r="G23" i="30" s="1"/>
  <c r="E23" i="30"/>
  <c r="D23" i="30"/>
  <c r="C23" i="30"/>
  <c r="B23" i="30"/>
  <c r="AA22" i="30"/>
  <c r="AB22" i="30" s="1"/>
  <c r="Z22" i="30"/>
  <c r="Y22" i="30"/>
  <c r="X22" i="30"/>
  <c r="V22" i="30"/>
  <c r="U22" i="30"/>
  <c r="T22" i="30"/>
  <c r="R22" i="30"/>
  <c r="S22" i="30" s="1"/>
  <c r="Q22" i="30"/>
  <c r="O22" i="30"/>
  <c r="N22" i="30"/>
  <c r="P22" i="30" s="1"/>
  <c r="L22" i="30"/>
  <c r="M22" i="30" s="1"/>
  <c r="K22" i="30"/>
  <c r="J22" i="30"/>
  <c r="I22" i="30"/>
  <c r="H22" i="30"/>
  <c r="F22" i="30"/>
  <c r="G22" i="30" s="1"/>
  <c r="E22" i="30"/>
  <c r="C22" i="30"/>
  <c r="B22" i="30"/>
  <c r="D22" i="30" s="1"/>
  <c r="AA21" i="30"/>
  <c r="AB21" i="30" s="1"/>
  <c r="Z21" i="30"/>
  <c r="Y21" i="30"/>
  <c r="X21" i="30"/>
  <c r="U21" i="30"/>
  <c r="T21" i="30"/>
  <c r="V21" i="30" s="1"/>
  <c r="R21" i="30"/>
  <c r="S21" i="30" s="1"/>
  <c r="Q21" i="30"/>
  <c r="P21" i="30"/>
  <c r="O21" i="30"/>
  <c r="N21" i="30"/>
  <c r="L21" i="30"/>
  <c r="M21" i="30" s="1"/>
  <c r="K21" i="30"/>
  <c r="I21" i="30"/>
  <c r="H21" i="30"/>
  <c r="J21" i="30" s="1"/>
  <c r="F21" i="30"/>
  <c r="G21" i="30" s="1"/>
  <c r="E21" i="30"/>
  <c r="D21" i="30"/>
  <c r="C21" i="30"/>
  <c r="B21" i="30"/>
  <c r="AA20" i="30"/>
  <c r="AB20" i="30" s="1"/>
  <c r="Z20" i="30"/>
  <c r="Y20" i="30"/>
  <c r="X20" i="30"/>
  <c r="V20" i="30"/>
  <c r="U20" i="30"/>
  <c r="T20" i="30"/>
  <c r="R20" i="30"/>
  <c r="S20" i="30" s="1"/>
  <c r="Q20" i="30"/>
  <c r="O20" i="30"/>
  <c r="N20" i="30"/>
  <c r="P20" i="30" s="1"/>
  <c r="L20" i="30"/>
  <c r="M20" i="30" s="1"/>
  <c r="K20" i="30"/>
  <c r="J20" i="30"/>
  <c r="I20" i="30"/>
  <c r="H20" i="30"/>
  <c r="F20" i="30"/>
  <c r="G20" i="30" s="1"/>
  <c r="E20" i="30"/>
  <c r="C20" i="30"/>
  <c r="B20" i="30"/>
  <c r="D20" i="30" s="1"/>
  <c r="AA19" i="30"/>
  <c r="AB19" i="30" s="1"/>
  <c r="Z19" i="30"/>
  <c r="Y19" i="30"/>
  <c r="X19" i="30"/>
  <c r="U19" i="30"/>
  <c r="T19" i="30"/>
  <c r="V19" i="30" s="1"/>
  <c r="R19" i="30"/>
  <c r="S19" i="30" s="1"/>
  <c r="Q19" i="30"/>
  <c r="P19" i="30"/>
  <c r="O19" i="30"/>
  <c r="N19" i="30"/>
  <c r="L19" i="30"/>
  <c r="M19" i="30" s="1"/>
  <c r="K19" i="30"/>
  <c r="I19" i="30"/>
  <c r="H19" i="30"/>
  <c r="J19" i="30" s="1"/>
  <c r="F19" i="30"/>
  <c r="G19" i="30" s="1"/>
  <c r="E19" i="30"/>
  <c r="D19" i="30"/>
  <c r="C19" i="30"/>
  <c r="B19" i="30"/>
  <c r="AA18" i="30"/>
  <c r="AB18" i="30" s="1"/>
  <c r="Z18" i="30"/>
  <c r="Y18" i="30"/>
  <c r="X18" i="30"/>
  <c r="V18" i="30"/>
  <c r="U18" i="30"/>
  <c r="T18" i="30"/>
  <c r="R18" i="30"/>
  <c r="S18" i="30" s="1"/>
  <c r="Q18" i="30"/>
  <c r="O18" i="30"/>
  <c r="N18" i="30"/>
  <c r="P18" i="30" s="1"/>
  <c r="L18" i="30"/>
  <c r="M18" i="30" s="1"/>
  <c r="K18" i="30"/>
  <c r="J18" i="30"/>
  <c r="I18" i="30"/>
  <c r="H18" i="30"/>
  <c r="F18" i="30"/>
  <c r="G18" i="30" s="1"/>
  <c r="E18" i="30"/>
  <c r="C18" i="30"/>
  <c r="B18" i="30"/>
  <c r="D18" i="30" s="1"/>
  <c r="AA17" i="30"/>
  <c r="AB17" i="30" s="1"/>
  <c r="Z17" i="30"/>
  <c r="Y17" i="30"/>
  <c r="X17" i="30"/>
  <c r="U17" i="30"/>
  <c r="T17" i="30"/>
  <c r="V17" i="30" s="1"/>
  <c r="R17" i="30"/>
  <c r="S17" i="30" s="1"/>
  <c r="Q17" i="30"/>
  <c r="P17" i="30"/>
  <c r="O17" i="30"/>
  <c r="N17" i="30"/>
  <c r="L17" i="30"/>
  <c r="M17" i="30" s="1"/>
  <c r="K17" i="30"/>
  <c r="I17" i="30"/>
  <c r="H17" i="30"/>
  <c r="J17" i="30" s="1"/>
  <c r="F17" i="30"/>
  <c r="G17" i="30" s="1"/>
  <c r="E17" i="30"/>
  <c r="D17" i="30"/>
  <c r="C17" i="30"/>
  <c r="B17" i="30"/>
  <c r="AA16" i="30"/>
  <c r="AB16" i="30" s="1"/>
  <c r="Z16" i="30"/>
  <c r="Y16" i="30"/>
  <c r="X16" i="30"/>
  <c r="V16" i="30"/>
  <c r="U16" i="30"/>
  <c r="T16" i="30"/>
  <c r="R16" i="30"/>
  <c r="S16" i="30" s="1"/>
  <c r="Q16" i="30"/>
  <c r="O16" i="30"/>
  <c r="N16" i="30"/>
  <c r="P16" i="30" s="1"/>
  <c r="L16" i="30"/>
  <c r="M16" i="30" s="1"/>
  <c r="K16" i="30"/>
  <c r="J16" i="30"/>
  <c r="I16" i="30"/>
  <c r="H16" i="30"/>
  <c r="F16" i="30"/>
  <c r="G16" i="30" s="1"/>
  <c r="E16" i="30"/>
  <c r="C16" i="30"/>
  <c r="B16" i="30"/>
  <c r="D16" i="30" s="1"/>
  <c r="AA15" i="30"/>
  <c r="AB15" i="30" s="1"/>
  <c r="Z15" i="30"/>
  <c r="Y15" i="30"/>
  <c r="X15" i="30"/>
  <c r="U15" i="30"/>
  <c r="T15" i="30"/>
  <c r="V15" i="30" s="1"/>
  <c r="R15" i="30"/>
  <c r="S15" i="30" s="1"/>
  <c r="Q15" i="30"/>
  <c r="P15" i="30"/>
  <c r="O15" i="30"/>
  <c r="N15" i="30"/>
  <c r="L15" i="30"/>
  <c r="M15" i="30" s="1"/>
  <c r="K15" i="30"/>
  <c r="I15" i="30"/>
  <c r="H15" i="30"/>
  <c r="J15" i="30" s="1"/>
  <c r="F15" i="30"/>
  <c r="G15" i="30" s="1"/>
  <c r="E15" i="30"/>
  <c r="D15" i="30"/>
  <c r="C15" i="30"/>
  <c r="B15" i="30"/>
  <c r="AA14" i="30"/>
  <c r="AB14" i="30" s="1"/>
  <c r="Z14" i="30"/>
  <c r="Y14" i="30"/>
  <c r="X14" i="30"/>
  <c r="V14" i="30"/>
  <c r="U14" i="30"/>
  <c r="T14" i="30"/>
  <c r="R14" i="30"/>
  <c r="S14" i="30" s="1"/>
  <c r="Q14" i="30"/>
  <c r="O14" i="30"/>
  <c r="N14" i="30"/>
  <c r="P14" i="30" s="1"/>
  <c r="L14" i="30"/>
  <c r="M14" i="30" s="1"/>
  <c r="K14" i="30"/>
  <c r="J14" i="30"/>
  <c r="I14" i="30"/>
  <c r="H14" i="30"/>
  <c r="F14" i="30"/>
  <c r="G14" i="30" s="1"/>
  <c r="E14" i="30"/>
  <c r="C14" i="30"/>
  <c r="B14" i="30"/>
  <c r="D14" i="30" s="1"/>
  <c r="AA13" i="30"/>
  <c r="AB13" i="30" s="1"/>
  <c r="Z13" i="30"/>
  <c r="Y13" i="30"/>
  <c r="X13" i="30"/>
  <c r="U13" i="30"/>
  <c r="T13" i="30"/>
  <c r="V13" i="30" s="1"/>
  <c r="R13" i="30"/>
  <c r="S13" i="30" s="1"/>
  <c r="Q13" i="30"/>
  <c r="P13" i="30"/>
  <c r="O13" i="30"/>
  <c r="N13" i="30"/>
  <c r="L13" i="30"/>
  <c r="M13" i="30" s="1"/>
  <c r="K13" i="30"/>
  <c r="I13" i="30"/>
  <c r="H13" i="30"/>
  <c r="J13" i="30" s="1"/>
  <c r="F13" i="30"/>
  <c r="G13" i="30" s="1"/>
  <c r="E13" i="30"/>
  <c r="D13" i="30"/>
  <c r="C13" i="30"/>
  <c r="B13" i="30"/>
  <c r="AA12" i="30"/>
  <c r="AB12" i="30" s="1"/>
  <c r="Z12" i="30"/>
  <c r="Y12" i="30"/>
  <c r="X12" i="30"/>
  <c r="V12" i="30"/>
  <c r="U12" i="30"/>
  <c r="T12" i="30"/>
  <c r="R12" i="30"/>
  <c r="S12" i="30" s="1"/>
  <c r="Q12" i="30"/>
  <c r="O12" i="30"/>
  <c r="N12" i="30"/>
  <c r="P12" i="30" s="1"/>
  <c r="L12" i="30"/>
  <c r="M12" i="30" s="1"/>
  <c r="K12" i="30"/>
  <c r="J12" i="30"/>
  <c r="I12" i="30"/>
  <c r="H12" i="30"/>
  <c r="F12" i="30"/>
  <c r="G12" i="30" s="1"/>
  <c r="E12" i="30"/>
  <c r="C12" i="30"/>
  <c r="B12" i="30"/>
  <c r="D12" i="30" s="1"/>
  <c r="AA11" i="30"/>
  <c r="AB11" i="30" s="1"/>
  <c r="Z11" i="30"/>
  <c r="Y11" i="30"/>
  <c r="X11" i="30"/>
  <c r="U11" i="30"/>
  <c r="T11" i="30"/>
  <c r="V11" i="30" s="1"/>
  <c r="R11" i="30"/>
  <c r="S11" i="30" s="1"/>
  <c r="Q11" i="30"/>
  <c r="P11" i="30"/>
  <c r="O11" i="30"/>
  <c r="N11" i="30"/>
  <c r="L11" i="30"/>
  <c r="M11" i="30" s="1"/>
  <c r="K11" i="30"/>
  <c r="I11" i="30"/>
  <c r="H11" i="30"/>
  <c r="J11" i="30" s="1"/>
  <c r="F11" i="30"/>
  <c r="G11" i="30" s="1"/>
  <c r="E11" i="30"/>
  <c r="D11" i="30"/>
  <c r="C11" i="30"/>
  <c r="B11" i="30"/>
  <c r="AA10" i="30"/>
  <c r="AB10" i="30" s="1"/>
  <c r="Z10" i="30"/>
  <c r="Y10" i="30"/>
  <c r="X10" i="30"/>
  <c r="V10" i="30"/>
  <c r="U10" i="30"/>
  <c r="T10" i="30"/>
  <c r="R10" i="30"/>
  <c r="S10" i="30" s="1"/>
  <c r="Q10" i="30"/>
  <c r="O10" i="30"/>
  <c r="N10" i="30"/>
  <c r="P10" i="30" s="1"/>
  <c r="L10" i="30"/>
  <c r="M10" i="30" s="1"/>
  <c r="K10" i="30"/>
  <c r="J10" i="30"/>
  <c r="I10" i="30"/>
  <c r="H10" i="30"/>
  <c r="F10" i="30"/>
  <c r="G10" i="30" s="1"/>
  <c r="E10" i="30"/>
  <c r="C10" i="30"/>
  <c r="B10" i="30"/>
  <c r="D10" i="30" s="1"/>
  <c r="AA9" i="30"/>
  <c r="AB9" i="30" s="1"/>
  <c r="Z9" i="30"/>
  <c r="Y9" i="30"/>
  <c r="X9" i="30"/>
  <c r="U9" i="30"/>
  <c r="T9" i="30"/>
  <c r="V9" i="30" s="1"/>
  <c r="R9" i="30"/>
  <c r="S9" i="30" s="1"/>
  <c r="Q9" i="30"/>
  <c r="P9" i="30"/>
  <c r="O9" i="30"/>
  <c r="N9" i="30"/>
  <c r="L9" i="30"/>
  <c r="M9" i="30" s="1"/>
  <c r="K9" i="30"/>
  <c r="I9" i="30"/>
  <c r="H9" i="30"/>
  <c r="J9" i="30" s="1"/>
  <c r="F9" i="30"/>
  <c r="G9" i="30" s="1"/>
  <c r="E9" i="30"/>
  <c r="D9" i="30"/>
  <c r="C9" i="30"/>
  <c r="B9" i="30"/>
  <c r="AA8" i="30"/>
  <c r="AB8" i="30" s="1"/>
  <c r="Z8" i="30"/>
  <c r="Y8" i="30"/>
  <c r="X8" i="30"/>
  <c r="V8" i="30"/>
  <c r="U8" i="30"/>
  <c r="T8" i="30"/>
  <c r="R8" i="30"/>
  <c r="S8" i="30" s="1"/>
  <c r="Q8" i="30"/>
  <c r="O8" i="30"/>
  <c r="N8" i="30"/>
  <c r="P8" i="30" s="1"/>
  <c r="L8" i="30"/>
  <c r="M8" i="30" s="1"/>
  <c r="K8" i="30"/>
  <c r="J8" i="30"/>
  <c r="I8" i="30"/>
  <c r="H8" i="30"/>
  <c r="F8" i="30"/>
  <c r="G8" i="30" s="1"/>
  <c r="E8" i="30"/>
  <c r="C8" i="30"/>
  <c r="B8" i="30"/>
  <c r="D8" i="30" s="1"/>
  <c r="E19" i="40"/>
  <c r="D19" i="40"/>
  <c r="C19" i="40"/>
  <c r="B19" i="40"/>
  <c r="E18" i="40"/>
  <c r="D18" i="40"/>
  <c r="C18" i="40"/>
  <c r="B18" i="40"/>
  <c r="E17" i="40"/>
  <c r="D17" i="40"/>
  <c r="C17" i="40"/>
  <c r="B17" i="40"/>
  <c r="E12" i="40"/>
  <c r="D12" i="40"/>
  <c r="C12" i="40"/>
  <c r="B12" i="40"/>
  <c r="E11" i="40"/>
  <c r="D11" i="40"/>
  <c r="C11" i="40"/>
  <c r="B11" i="40"/>
  <c r="E10" i="40"/>
  <c r="D10" i="40"/>
  <c r="C10" i="40"/>
  <c r="B10" i="40"/>
  <c r="E9" i="40"/>
  <c r="D9" i="40"/>
  <c r="C9" i="40"/>
  <c r="B9" i="40"/>
  <c r="E8" i="40"/>
  <c r="D8" i="40"/>
  <c r="C8" i="40"/>
  <c r="B8" i="40"/>
  <c r="E7" i="40"/>
  <c r="D7" i="40"/>
  <c r="C7" i="40"/>
  <c r="B7" i="40"/>
  <c r="AA35" i="31"/>
  <c r="Z35" i="31"/>
  <c r="X35" i="31"/>
  <c r="Y35" i="31" s="1"/>
  <c r="W35" i="31"/>
  <c r="U35" i="31"/>
  <c r="T35" i="31"/>
  <c r="V35" i="31" s="1"/>
  <c r="R35" i="31"/>
  <c r="S35" i="31" s="1"/>
  <c r="Q35" i="31"/>
  <c r="P35" i="31"/>
  <c r="O35" i="31"/>
  <c r="N35" i="31"/>
  <c r="L35" i="31"/>
  <c r="M35" i="31" s="1"/>
  <c r="K35" i="31"/>
  <c r="I35" i="31"/>
  <c r="H35" i="31"/>
  <c r="J35" i="31" s="1"/>
  <c r="F35" i="31"/>
  <c r="G35" i="31" s="1"/>
  <c r="E35" i="31"/>
  <c r="D35" i="31"/>
  <c r="C35" i="31"/>
  <c r="B35" i="31"/>
  <c r="AA34" i="31"/>
  <c r="Z34" i="31"/>
  <c r="X34" i="31"/>
  <c r="Y34" i="31" s="1"/>
  <c r="W34" i="31"/>
  <c r="V34" i="31"/>
  <c r="U34" i="31"/>
  <c r="T34" i="31"/>
  <c r="R34" i="31"/>
  <c r="S34" i="31" s="1"/>
  <c r="Q34" i="31"/>
  <c r="O34" i="31"/>
  <c r="N34" i="31"/>
  <c r="L34" i="31"/>
  <c r="K34" i="31"/>
  <c r="I34" i="31"/>
  <c r="H34" i="31"/>
  <c r="J34" i="31" s="1"/>
  <c r="G34" i="31"/>
  <c r="F34" i="31"/>
  <c r="E34" i="31"/>
  <c r="D34" i="31"/>
  <c r="C34" i="31"/>
  <c r="B34" i="31"/>
  <c r="AA33" i="31"/>
  <c r="Z33" i="31"/>
  <c r="Y33" i="31"/>
  <c r="X33" i="31"/>
  <c r="W33" i="31"/>
  <c r="V33" i="31"/>
  <c r="U33" i="31"/>
  <c r="T33" i="31"/>
  <c r="R33" i="31"/>
  <c r="S33" i="31" s="1"/>
  <c r="Q33" i="31"/>
  <c r="O33" i="31"/>
  <c r="N33" i="31"/>
  <c r="M33" i="31"/>
  <c r="L33" i="31"/>
  <c r="K33" i="31"/>
  <c r="I33" i="31"/>
  <c r="J33" i="31" s="1"/>
  <c r="H33" i="31"/>
  <c r="F33" i="31"/>
  <c r="E33" i="31"/>
  <c r="G33" i="31" s="1"/>
  <c r="D33" i="31"/>
  <c r="C33" i="31"/>
  <c r="B33" i="31"/>
  <c r="AA32" i="31"/>
  <c r="Z32" i="31"/>
  <c r="X32" i="31"/>
  <c r="W32" i="31"/>
  <c r="Y32" i="31" s="1"/>
  <c r="V32" i="31"/>
  <c r="U32" i="31"/>
  <c r="T32" i="31"/>
  <c r="S32" i="31"/>
  <c r="R32" i="31"/>
  <c r="Q32" i="31"/>
  <c r="O32" i="31"/>
  <c r="N32" i="31"/>
  <c r="L32" i="31"/>
  <c r="K32" i="31"/>
  <c r="I32" i="31"/>
  <c r="H32" i="31"/>
  <c r="G32" i="31"/>
  <c r="F32" i="31"/>
  <c r="E32" i="31"/>
  <c r="D32" i="31"/>
  <c r="C32" i="31"/>
  <c r="B32" i="31"/>
  <c r="AA31" i="31"/>
  <c r="Z31" i="31"/>
  <c r="X31" i="31"/>
  <c r="W31" i="31"/>
  <c r="U31" i="31"/>
  <c r="T31" i="31"/>
  <c r="R31" i="31"/>
  <c r="Q31" i="31"/>
  <c r="O31" i="31"/>
  <c r="N31" i="31"/>
  <c r="L31" i="31"/>
  <c r="K31" i="31"/>
  <c r="I31" i="31"/>
  <c r="H31" i="31"/>
  <c r="F31" i="31"/>
  <c r="E31" i="31"/>
  <c r="C31" i="31"/>
  <c r="B31" i="31"/>
  <c r="AA30" i="31"/>
  <c r="Z30" i="31"/>
  <c r="X30" i="31"/>
  <c r="W30" i="31"/>
  <c r="U30" i="31"/>
  <c r="T30" i="31"/>
  <c r="R30" i="31"/>
  <c r="Q30" i="31"/>
  <c r="O30" i="31"/>
  <c r="N30" i="31"/>
  <c r="L30" i="31"/>
  <c r="K30" i="31"/>
  <c r="I30" i="31"/>
  <c r="H30" i="31"/>
  <c r="F30" i="31"/>
  <c r="E30" i="31"/>
  <c r="C30" i="31"/>
  <c r="B30" i="31"/>
  <c r="AA29" i="31"/>
  <c r="Z29" i="31"/>
  <c r="Y29" i="31"/>
  <c r="X29" i="31"/>
  <c r="W29" i="31"/>
  <c r="V29" i="31"/>
  <c r="U29" i="31"/>
  <c r="T29" i="31"/>
  <c r="R29" i="31"/>
  <c r="S29" i="31" s="1"/>
  <c r="Q29" i="31"/>
  <c r="O29" i="31"/>
  <c r="N29" i="31"/>
  <c r="M29" i="31"/>
  <c r="L29" i="31"/>
  <c r="K29" i="31"/>
  <c r="I29" i="31"/>
  <c r="J29" i="31" s="1"/>
  <c r="H29" i="31"/>
  <c r="F29" i="31"/>
  <c r="G29" i="31" s="1"/>
  <c r="E29" i="31"/>
  <c r="D29" i="31"/>
  <c r="C29" i="31"/>
  <c r="B29" i="31"/>
  <c r="AA28" i="31"/>
  <c r="Z28" i="31"/>
  <c r="X28" i="31"/>
  <c r="Y28" i="31" s="1"/>
  <c r="W28" i="31"/>
  <c r="V28" i="31"/>
  <c r="U28" i="31"/>
  <c r="T28" i="31"/>
  <c r="S28" i="31"/>
  <c r="R28" i="31"/>
  <c r="Q28" i="31"/>
  <c r="O28" i="31"/>
  <c r="N28" i="31"/>
  <c r="L28" i="31"/>
  <c r="K28" i="31"/>
  <c r="I28" i="31"/>
  <c r="J28" i="31" s="1"/>
  <c r="H28" i="31"/>
  <c r="F28" i="31"/>
  <c r="E28" i="31"/>
  <c r="G28" i="31" s="1"/>
  <c r="D28" i="31"/>
  <c r="C28" i="31"/>
  <c r="B28" i="31"/>
  <c r="AA27" i="31"/>
  <c r="Z27" i="31"/>
  <c r="X27" i="31"/>
  <c r="W27" i="31"/>
  <c r="Y27" i="31" s="1"/>
  <c r="V27" i="31"/>
  <c r="U27" i="31"/>
  <c r="T27" i="31"/>
  <c r="S27" i="31"/>
  <c r="R27" i="31"/>
  <c r="Q27" i="31"/>
  <c r="O27" i="31"/>
  <c r="N27" i="31"/>
  <c r="L27" i="31"/>
  <c r="K27" i="31"/>
  <c r="I27" i="31"/>
  <c r="H27" i="31"/>
  <c r="F27" i="31"/>
  <c r="E27" i="31"/>
  <c r="C27" i="31"/>
  <c r="D27" i="31" s="1"/>
  <c r="B27" i="31"/>
  <c r="AA26" i="31"/>
  <c r="Z26" i="31"/>
  <c r="X26" i="31"/>
  <c r="W26" i="31"/>
  <c r="U26" i="31"/>
  <c r="T26" i="31"/>
  <c r="S26" i="31"/>
  <c r="R26" i="31"/>
  <c r="Q26" i="31"/>
  <c r="O26" i="31"/>
  <c r="N26" i="31"/>
  <c r="L26" i="31"/>
  <c r="K26" i="31"/>
  <c r="I26" i="31"/>
  <c r="H26" i="31"/>
  <c r="G26" i="31"/>
  <c r="F26" i="31"/>
  <c r="E26" i="31"/>
  <c r="D26" i="31"/>
  <c r="C26" i="31"/>
  <c r="B26" i="31"/>
  <c r="AA25" i="31"/>
  <c r="Z25" i="31"/>
  <c r="Y25" i="31"/>
  <c r="X25" i="31"/>
  <c r="W25" i="31"/>
  <c r="V25" i="31"/>
  <c r="U25" i="31"/>
  <c r="T25" i="31"/>
  <c r="R25" i="31"/>
  <c r="S25" i="31" s="1"/>
  <c r="Q25" i="31"/>
  <c r="O25" i="31"/>
  <c r="N25" i="31"/>
  <c r="L25" i="31"/>
  <c r="K25" i="31"/>
  <c r="I25" i="31"/>
  <c r="H25" i="31"/>
  <c r="J25" i="31" s="1"/>
  <c r="G25" i="31"/>
  <c r="F25" i="31"/>
  <c r="E25" i="31"/>
  <c r="D25" i="31"/>
  <c r="C25" i="31"/>
  <c r="B25" i="31"/>
  <c r="AA24" i="31"/>
  <c r="Z24" i="31"/>
  <c r="Y24" i="31"/>
  <c r="X24" i="31"/>
  <c r="W24" i="31"/>
  <c r="V24" i="31"/>
  <c r="U24" i="31"/>
  <c r="T24" i="31"/>
  <c r="R24" i="31"/>
  <c r="S24" i="31" s="1"/>
  <c r="Q24" i="31"/>
  <c r="O24" i="31"/>
  <c r="N24" i="31"/>
  <c r="L24" i="31"/>
  <c r="K24" i="31"/>
  <c r="I24" i="31"/>
  <c r="H24" i="31"/>
  <c r="J24" i="31" s="1"/>
  <c r="G24" i="31"/>
  <c r="F24" i="31"/>
  <c r="E24" i="31"/>
  <c r="D24" i="31"/>
  <c r="C24" i="31"/>
  <c r="B24" i="31"/>
  <c r="AA23" i="31"/>
  <c r="Z23" i="31"/>
  <c r="Y23" i="31"/>
  <c r="X23" i="31"/>
  <c r="W23" i="31"/>
  <c r="V23" i="31"/>
  <c r="U23" i="31"/>
  <c r="T23" i="31"/>
  <c r="R23" i="31"/>
  <c r="S23" i="31" s="1"/>
  <c r="Q23" i="31"/>
  <c r="O23" i="31"/>
  <c r="N23" i="31"/>
  <c r="L23" i="31"/>
  <c r="K23" i="31"/>
  <c r="I23" i="31"/>
  <c r="H23" i="31"/>
  <c r="G23" i="31"/>
  <c r="F23" i="31"/>
  <c r="E23" i="31"/>
  <c r="C23" i="31"/>
  <c r="D23" i="31" s="1"/>
  <c r="B23" i="31"/>
  <c r="AA22" i="31"/>
  <c r="Z22" i="31"/>
  <c r="Y22" i="31"/>
  <c r="X22" i="31"/>
  <c r="W22" i="31"/>
  <c r="U22" i="31"/>
  <c r="V22" i="31" s="1"/>
  <c r="T22" i="31"/>
  <c r="R22" i="31"/>
  <c r="S22" i="31" s="1"/>
  <c r="Q22" i="31"/>
  <c r="O22" i="31"/>
  <c r="N22" i="31"/>
  <c r="L22" i="31"/>
  <c r="K22" i="31"/>
  <c r="I22" i="31"/>
  <c r="H22" i="31"/>
  <c r="F22" i="31"/>
  <c r="G22" i="31" s="1"/>
  <c r="E22" i="31"/>
  <c r="C22" i="31"/>
  <c r="D22" i="31" s="1"/>
  <c r="B22" i="31"/>
  <c r="AA21" i="31"/>
  <c r="Z21" i="31"/>
  <c r="X21" i="31"/>
  <c r="Y21" i="31" s="1"/>
  <c r="W21" i="31"/>
  <c r="U21" i="31"/>
  <c r="V21" i="31" s="1"/>
  <c r="T21" i="31"/>
  <c r="S21" i="31"/>
  <c r="R21" i="31"/>
  <c r="Q21" i="31"/>
  <c r="O21" i="31"/>
  <c r="N21" i="31"/>
  <c r="L21" i="31"/>
  <c r="K21" i="31"/>
  <c r="I21" i="31"/>
  <c r="H21" i="31"/>
  <c r="F21" i="31"/>
  <c r="G21" i="31" s="1"/>
  <c r="E21" i="31"/>
  <c r="D21" i="31"/>
  <c r="C21" i="31"/>
  <c r="B21" i="31"/>
  <c r="AA20" i="31"/>
  <c r="Z20" i="31"/>
  <c r="X20" i="31"/>
  <c r="Y20" i="31" s="1"/>
  <c r="W20" i="31"/>
  <c r="V20" i="31"/>
  <c r="U20" i="31"/>
  <c r="T20" i="31"/>
  <c r="S20" i="31"/>
  <c r="R20" i="31"/>
  <c r="Q20" i="31"/>
  <c r="O20" i="31"/>
  <c r="N20" i="31"/>
  <c r="L20" i="31"/>
  <c r="K20" i="31"/>
  <c r="I20" i="31"/>
  <c r="H20" i="31"/>
  <c r="G20" i="31"/>
  <c r="F20" i="31"/>
  <c r="E20" i="31"/>
  <c r="D20" i="31"/>
  <c r="C20" i="31"/>
  <c r="B20" i="31"/>
  <c r="AA19" i="31"/>
  <c r="Z19" i="31"/>
  <c r="Y19" i="31"/>
  <c r="X19" i="31"/>
  <c r="W19" i="31"/>
  <c r="V19" i="31"/>
  <c r="U19" i="31"/>
  <c r="T19" i="31"/>
  <c r="R19" i="31"/>
  <c r="S19" i="31" s="1"/>
  <c r="Q19" i="31"/>
  <c r="O19" i="31"/>
  <c r="N19" i="31"/>
  <c r="L19" i="31"/>
  <c r="K19" i="31"/>
  <c r="I19" i="31"/>
  <c r="H19" i="31"/>
  <c r="G19" i="31"/>
  <c r="F19" i="31"/>
  <c r="E19" i="31"/>
  <c r="C19" i="31"/>
  <c r="D19" i="31" s="1"/>
  <c r="B19" i="31"/>
  <c r="AA18" i="31"/>
  <c r="Z18" i="31"/>
  <c r="Y18" i="31"/>
  <c r="X18" i="31"/>
  <c r="W18" i="31"/>
  <c r="U18" i="31"/>
  <c r="V18" i="31" s="1"/>
  <c r="T18" i="31"/>
  <c r="R18" i="31"/>
  <c r="S18" i="31" s="1"/>
  <c r="Q18" i="31"/>
  <c r="O18" i="31"/>
  <c r="N18" i="31"/>
  <c r="L18" i="31"/>
  <c r="K18" i="31"/>
  <c r="I18" i="31"/>
  <c r="H18" i="31"/>
  <c r="F18" i="31"/>
  <c r="G18" i="31" s="1"/>
  <c r="E18" i="31"/>
  <c r="C18" i="31"/>
  <c r="D18" i="31" s="1"/>
  <c r="B18" i="31"/>
  <c r="AA17" i="31"/>
  <c r="Z17" i="31"/>
  <c r="X17" i="31"/>
  <c r="W17" i="31"/>
  <c r="U17" i="31"/>
  <c r="T17" i="31"/>
  <c r="R17" i="31"/>
  <c r="S17" i="31" s="1"/>
  <c r="Q17" i="31"/>
  <c r="O17" i="31"/>
  <c r="N17" i="31"/>
  <c r="M17" i="31"/>
  <c r="L17" i="31"/>
  <c r="K17" i="31"/>
  <c r="I17" i="31"/>
  <c r="J17" i="31" s="1"/>
  <c r="H17" i="31"/>
  <c r="F17" i="31"/>
  <c r="G17" i="31" s="1"/>
  <c r="E17" i="31"/>
  <c r="D17" i="31"/>
  <c r="C17" i="31"/>
  <c r="B17" i="31"/>
  <c r="AA16" i="31"/>
  <c r="Z16" i="31"/>
  <c r="X16" i="31"/>
  <c r="Y16" i="31" s="1"/>
  <c r="W16" i="31"/>
  <c r="V16" i="31"/>
  <c r="U16" i="31"/>
  <c r="T16" i="31"/>
  <c r="S16" i="31"/>
  <c r="R16" i="31"/>
  <c r="Q16" i="31"/>
  <c r="O16" i="31"/>
  <c r="N16" i="31"/>
  <c r="L16" i="31"/>
  <c r="K16" i="31"/>
  <c r="I16" i="31"/>
  <c r="J16" i="31" s="1"/>
  <c r="H16" i="31"/>
  <c r="F16" i="31"/>
  <c r="G16" i="31" s="1"/>
  <c r="E16" i="31"/>
  <c r="D16" i="31"/>
  <c r="C16" i="31"/>
  <c r="B16" i="31"/>
  <c r="AA15" i="31"/>
  <c r="Z15" i="31"/>
  <c r="X15" i="31"/>
  <c r="Y15" i="31" s="1"/>
  <c r="W15" i="31"/>
  <c r="V15" i="31"/>
  <c r="U15" i="31"/>
  <c r="T15" i="31"/>
  <c r="S15" i="31"/>
  <c r="R15" i="31"/>
  <c r="Q15" i="31"/>
  <c r="O15" i="31"/>
  <c r="N15" i="31"/>
  <c r="L15" i="31"/>
  <c r="K15" i="31"/>
  <c r="I15" i="31"/>
  <c r="J15" i="31" s="1"/>
  <c r="H15" i="31"/>
  <c r="F15" i="31"/>
  <c r="G15" i="31" s="1"/>
  <c r="E15" i="31"/>
  <c r="C15" i="31"/>
  <c r="B15" i="31"/>
  <c r="D15" i="31" s="1"/>
  <c r="AA14" i="31"/>
  <c r="Z14" i="31"/>
  <c r="X14" i="31"/>
  <c r="Y14" i="31" s="1"/>
  <c r="W14" i="31"/>
  <c r="U14" i="31"/>
  <c r="T14" i="31"/>
  <c r="V14" i="31" s="1"/>
  <c r="S14" i="31"/>
  <c r="R14" i="31"/>
  <c r="Q14" i="31"/>
  <c r="O14" i="31"/>
  <c r="N14" i="31"/>
  <c r="L14" i="31"/>
  <c r="K14" i="31"/>
  <c r="I14" i="31"/>
  <c r="H14" i="31"/>
  <c r="F14" i="31"/>
  <c r="G14" i="31" s="1"/>
  <c r="E14" i="31"/>
  <c r="D14" i="31"/>
  <c r="C14" i="31"/>
  <c r="B14" i="31"/>
  <c r="AA13" i="31"/>
  <c r="Z13" i="31"/>
  <c r="X13" i="31"/>
  <c r="Y13" i="31" s="1"/>
  <c r="W13" i="31"/>
  <c r="V13" i="31"/>
  <c r="U13" i="31"/>
  <c r="T13" i="31"/>
  <c r="R13" i="31"/>
  <c r="S13" i="31" s="1"/>
  <c r="Q13" i="31"/>
  <c r="O13" i="31"/>
  <c r="N13" i="31"/>
  <c r="L13" i="31"/>
  <c r="K13" i="31"/>
  <c r="I13" i="31"/>
  <c r="H13" i="31"/>
  <c r="J13" i="31" s="1"/>
  <c r="F13" i="31"/>
  <c r="G13" i="31" s="1"/>
  <c r="E13" i="31"/>
  <c r="D13" i="31"/>
  <c r="C13" i="31"/>
  <c r="B13" i="31"/>
  <c r="AA12" i="31"/>
  <c r="Z12" i="31"/>
  <c r="X12" i="31"/>
  <c r="Y12" i="31" s="1"/>
  <c r="W12" i="31"/>
  <c r="V12" i="31"/>
  <c r="U12" i="31"/>
  <c r="T12" i="31"/>
  <c r="R12" i="31"/>
  <c r="S12" i="31" s="1"/>
  <c r="Q12" i="31"/>
  <c r="O12" i="31"/>
  <c r="N12" i="31"/>
  <c r="L12" i="31"/>
  <c r="K12" i="31"/>
  <c r="I12" i="31"/>
  <c r="H12" i="31"/>
  <c r="J12" i="31" s="1"/>
  <c r="F12" i="31"/>
  <c r="G12" i="31" s="1"/>
  <c r="E12" i="31"/>
  <c r="D12" i="31"/>
  <c r="C12" i="31"/>
  <c r="B12" i="31"/>
  <c r="AA11" i="31"/>
  <c r="Z11" i="31"/>
  <c r="X11" i="31"/>
  <c r="Y11" i="31" s="1"/>
  <c r="W11" i="31"/>
  <c r="V11" i="31"/>
  <c r="U11" i="31"/>
  <c r="T11" i="31"/>
  <c r="R11" i="31"/>
  <c r="S11" i="31" s="1"/>
  <c r="Q11" i="31"/>
  <c r="O11" i="31"/>
  <c r="N11" i="31"/>
  <c r="L11" i="31"/>
  <c r="K11" i="31"/>
  <c r="I11" i="31"/>
  <c r="H11" i="31"/>
  <c r="J11" i="31" s="1"/>
  <c r="F11" i="31"/>
  <c r="G11" i="31" s="1"/>
  <c r="E11" i="31"/>
  <c r="D11" i="31"/>
  <c r="C11" i="31"/>
  <c r="B11" i="31"/>
  <c r="AA10" i="31"/>
  <c r="Z10" i="31"/>
  <c r="X10" i="31"/>
  <c r="Y10" i="31" s="1"/>
  <c r="W10" i="31"/>
  <c r="V10" i="31"/>
  <c r="U10" i="31"/>
  <c r="T10" i="31"/>
  <c r="R10" i="31"/>
  <c r="S10" i="31" s="1"/>
  <c r="Q10" i="31"/>
  <c r="O10" i="31"/>
  <c r="N10" i="31"/>
  <c r="M10" i="31"/>
  <c r="L10" i="31"/>
  <c r="K10" i="31"/>
  <c r="I10" i="31"/>
  <c r="J10" i="31" s="1"/>
  <c r="H10" i="31"/>
  <c r="F10" i="31"/>
  <c r="E10" i="31"/>
  <c r="G10" i="31" s="1"/>
  <c r="C10" i="31"/>
  <c r="D10" i="31" s="1"/>
  <c r="B10" i="31"/>
  <c r="AA9" i="31"/>
  <c r="Z9" i="31"/>
  <c r="X9" i="31"/>
  <c r="W9" i="31"/>
  <c r="Y9" i="31" s="1"/>
  <c r="U9" i="31"/>
  <c r="V9" i="31" s="1"/>
  <c r="T9" i="31"/>
  <c r="S9" i="31"/>
  <c r="R9" i="31"/>
  <c r="Q9" i="31"/>
  <c r="O9" i="31"/>
  <c r="N9" i="31"/>
  <c r="L9" i="31"/>
  <c r="K9" i="31"/>
  <c r="I9" i="31"/>
  <c r="J9" i="31" s="1"/>
  <c r="H9" i="31"/>
  <c r="F9" i="31"/>
  <c r="E9" i="31"/>
  <c r="G9" i="31" s="1"/>
  <c r="C9" i="31"/>
  <c r="D9" i="31" s="1"/>
  <c r="B9" i="31"/>
  <c r="AA8" i="31"/>
  <c r="Z8" i="31"/>
  <c r="X8" i="31"/>
  <c r="W8" i="31"/>
  <c r="Y8" i="31" s="1"/>
  <c r="U8" i="31"/>
  <c r="V8" i="31" s="1"/>
  <c r="T8" i="31"/>
  <c r="S8" i="31"/>
  <c r="R8" i="31"/>
  <c r="Q8" i="31"/>
  <c r="O8" i="31"/>
  <c r="N8" i="31"/>
  <c r="L8" i="31"/>
  <c r="M8" i="31" s="1"/>
  <c r="K8" i="31"/>
  <c r="J8" i="31"/>
  <c r="I8" i="31"/>
  <c r="H8" i="31"/>
  <c r="F8" i="31"/>
  <c r="G8" i="31" s="1"/>
  <c r="E8" i="31"/>
  <c r="C8" i="31"/>
  <c r="B8" i="31"/>
  <c r="D8" i="31" s="1"/>
  <c r="AA7" i="31"/>
  <c r="Z7" i="31"/>
  <c r="X7" i="31"/>
  <c r="Y7" i="31" s="1"/>
  <c r="W7" i="31"/>
  <c r="U7" i="31"/>
  <c r="T7" i="31"/>
  <c r="V7" i="31" s="1"/>
  <c r="R7" i="31"/>
  <c r="S7" i="31" s="1"/>
  <c r="Q7" i="31"/>
  <c r="O7" i="31"/>
  <c r="N7" i="31"/>
  <c r="L7" i="31"/>
  <c r="K7" i="31"/>
  <c r="I7" i="31"/>
  <c r="H7" i="31"/>
  <c r="F7" i="31"/>
  <c r="E7" i="31"/>
  <c r="G7" i="31" s="1"/>
  <c r="C7" i="31"/>
  <c r="D7" i="31" s="1"/>
  <c r="B7" i="31"/>
  <c r="AA6" i="31"/>
  <c r="Z6" i="31"/>
  <c r="X6" i="31"/>
  <c r="W6" i="31"/>
  <c r="Y6" i="31" s="1"/>
  <c r="U6" i="31"/>
  <c r="V6" i="31" s="1"/>
  <c r="T6" i="31"/>
  <c r="S6" i="31"/>
  <c r="R6" i="31"/>
  <c r="Q6" i="31"/>
  <c r="O6" i="31"/>
  <c r="P6" i="31" s="1"/>
  <c r="N6" i="31"/>
  <c r="L6" i="31"/>
  <c r="K6" i="31"/>
  <c r="M6" i="31" s="1"/>
  <c r="I6" i="31"/>
  <c r="J6" i="31" s="1"/>
  <c r="H6" i="31"/>
  <c r="G6" i="31"/>
  <c r="F6" i="31"/>
  <c r="E6" i="31"/>
  <c r="C6" i="31"/>
  <c r="D6" i="31" s="1"/>
  <c r="B6" i="31"/>
  <c r="E18" i="43"/>
  <c r="D18" i="43"/>
  <c r="C18" i="43"/>
  <c r="B18" i="43"/>
  <c r="E17" i="43"/>
  <c r="D17" i="43"/>
  <c r="C17" i="43"/>
  <c r="B17" i="43"/>
  <c r="E16" i="43"/>
  <c r="D16" i="43"/>
  <c r="C16" i="43"/>
  <c r="B16" i="43"/>
  <c r="E11" i="43"/>
  <c r="D11" i="43"/>
  <c r="C11" i="43"/>
  <c r="B11" i="43"/>
  <c r="E10" i="43"/>
  <c r="D10" i="43"/>
  <c r="C10" i="43"/>
  <c r="B10" i="43"/>
  <c r="E9" i="43"/>
  <c r="D9" i="43"/>
  <c r="C9" i="43"/>
  <c r="B9" i="43"/>
  <c r="E8" i="43"/>
  <c r="D8" i="43"/>
  <c r="C8" i="43"/>
  <c r="B8" i="43"/>
  <c r="E7" i="43"/>
  <c r="D7" i="43"/>
  <c r="C7" i="43"/>
  <c r="B7" i="43"/>
  <c r="E6" i="43"/>
  <c r="D6" i="43"/>
  <c r="C6" i="43"/>
  <c r="B6" i="43"/>
  <c r="AA37" i="34" l="1"/>
  <c r="Z37" i="34"/>
  <c r="X37" i="34"/>
  <c r="Y37" i="34" s="1"/>
  <c r="W37" i="34"/>
  <c r="U37" i="34"/>
  <c r="T37" i="34"/>
  <c r="R37" i="34"/>
  <c r="S37" i="34" s="1"/>
  <c r="Q37" i="34"/>
  <c r="O37" i="34"/>
  <c r="N37" i="34"/>
  <c r="M37" i="34"/>
  <c r="L37" i="34"/>
  <c r="K37" i="34"/>
  <c r="I37" i="34"/>
  <c r="H37" i="34"/>
  <c r="F37" i="34"/>
  <c r="E37" i="34"/>
  <c r="C37" i="34"/>
  <c r="B37" i="34"/>
  <c r="AA36" i="34"/>
  <c r="AB36" i="34" s="1"/>
  <c r="Z36" i="34"/>
  <c r="X36" i="34"/>
  <c r="Y36" i="34" s="1"/>
  <c r="W36" i="34"/>
  <c r="U36" i="34"/>
  <c r="T36" i="34"/>
  <c r="R36" i="34"/>
  <c r="S36" i="34" s="1"/>
  <c r="Q36" i="34"/>
  <c r="O36" i="34"/>
  <c r="P36" i="34" s="1"/>
  <c r="N36" i="34"/>
  <c r="L36" i="34"/>
  <c r="K36" i="34"/>
  <c r="I36" i="34"/>
  <c r="H36" i="34"/>
  <c r="F36" i="34"/>
  <c r="G36" i="34" s="1"/>
  <c r="E36" i="34"/>
  <c r="C36" i="34"/>
  <c r="D36" i="34" s="1"/>
  <c r="B36" i="34"/>
  <c r="AA35" i="34"/>
  <c r="Z35" i="34"/>
  <c r="X35" i="34"/>
  <c r="Y35" i="34" s="1"/>
  <c r="W35" i="34"/>
  <c r="U35" i="34"/>
  <c r="V35" i="34" s="1"/>
  <c r="T35" i="34"/>
  <c r="R35" i="34"/>
  <c r="S35" i="34" s="1"/>
  <c r="Q35" i="34"/>
  <c r="O35" i="34"/>
  <c r="N35" i="34"/>
  <c r="L35" i="34"/>
  <c r="K35" i="34"/>
  <c r="I35" i="34"/>
  <c r="H35" i="34"/>
  <c r="F35" i="34"/>
  <c r="G35" i="34" s="1"/>
  <c r="E35" i="34"/>
  <c r="C35" i="34"/>
  <c r="D35" i="34" s="1"/>
  <c r="B35" i="34"/>
  <c r="AA34" i="34"/>
  <c r="Z34" i="34"/>
  <c r="X34" i="34"/>
  <c r="Y34" i="34" s="1"/>
  <c r="W34" i="34"/>
  <c r="U34" i="34"/>
  <c r="T34" i="34"/>
  <c r="S34" i="34"/>
  <c r="R34" i="34"/>
  <c r="Q34" i="34"/>
  <c r="O34" i="34"/>
  <c r="N34" i="34"/>
  <c r="L34" i="34"/>
  <c r="M34" i="34" s="1"/>
  <c r="K34" i="34"/>
  <c r="I34" i="34"/>
  <c r="H34" i="34"/>
  <c r="F34" i="34"/>
  <c r="E34" i="34"/>
  <c r="G34" i="34" s="1"/>
  <c r="C34" i="34"/>
  <c r="D34" i="34" s="1"/>
  <c r="B34" i="34"/>
  <c r="AA33" i="34"/>
  <c r="Z33" i="34"/>
  <c r="X33" i="34"/>
  <c r="Y33" i="34" s="1"/>
  <c r="W33" i="34"/>
  <c r="U33" i="34"/>
  <c r="V33" i="34" s="1"/>
  <c r="T33" i="34"/>
  <c r="R33" i="34"/>
  <c r="S33" i="34" s="1"/>
  <c r="Q33" i="34"/>
  <c r="O33" i="34"/>
  <c r="N33" i="34"/>
  <c r="L33" i="34"/>
  <c r="M33" i="34" s="1"/>
  <c r="K33" i="34"/>
  <c r="I33" i="34"/>
  <c r="J33" i="34" s="1"/>
  <c r="H33" i="34"/>
  <c r="F33" i="34"/>
  <c r="E33" i="34"/>
  <c r="C33" i="34"/>
  <c r="D33" i="34" s="1"/>
  <c r="B33" i="34"/>
  <c r="AA32" i="34"/>
  <c r="Z32" i="34"/>
  <c r="Y32" i="34"/>
  <c r="X32" i="34"/>
  <c r="W32" i="34"/>
  <c r="U32" i="34"/>
  <c r="T32" i="34"/>
  <c r="R32" i="34"/>
  <c r="S32" i="34" s="1"/>
  <c r="Q32" i="34"/>
  <c r="O32" i="34"/>
  <c r="N32" i="34"/>
  <c r="L32" i="34"/>
  <c r="K32" i="34"/>
  <c r="I32" i="34"/>
  <c r="H32" i="34"/>
  <c r="F32" i="34"/>
  <c r="E32" i="34"/>
  <c r="G32" i="34" s="1"/>
  <c r="C32" i="34"/>
  <c r="D32" i="34" s="1"/>
  <c r="B32" i="34"/>
  <c r="AA31" i="34"/>
  <c r="Z31" i="34"/>
  <c r="X31" i="34"/>
  <c r="W31" i="34"/>
  <c r="U31" i="34"/>
  <c r="V31" i="34" s="1"/>
  <c r="T31" i="34"/>
  <c r="R31" i="34"/>
  <c r="S31" i="34" s="1"/>
  <c r="Q31" i="34"/>
  <c r="O31" i="34"/>
  <c r="N31" i="34"/>
  <c r="L31" i="34"/>
  <c r="K31" i="34"/>
  <c r="I31" i="34"/>
  <c r="H31" i="34"/>
  <c r="F31" i="34"/>
  <c r="E31" i="34"/>
  <c r="C31" i="34"/>
  <c r="D31" i="34" s="1"/>
  <c r="B31" i="34"/>
  <c r="AA30" i="34"/>
  <c r="Z30" i="34"/>
  <c r="X30" i="34"/>
  <c r="Y30" i="34" s="1"/>
  <c r="W30" i="34"/>
  <c r="U30" i="34"/>
  <c r="T30" i="34"/>
  <c r="S30" i="34"/>
  <c r="R30" i="34"/>
  <c r="Q30" i="34"/>
  <c r="O30" i="34"/>
  <c r="N30" i="34"/>
  <c r="L30" i="34"/>
  <c r="M30" i="34" s="1"/>
  <c r="K30" i="34"/>
  <c r="I30" i="34"/>
  <c r="J30" i="34" s="1"/>
  <c r="H30" i="34"/>
  <c r="F30" i="34"/>
  <c r="G30" i="34" s="1"/>
  <c r="E30" i="34"/>
  <c r="C30" i="34"/>
  <c r="D30" i="34" s="1"/>
  <c r="B30" i="34"/>
  <c r="AA29" i="34"/>
  <c r="Z29" i="34"/>
  <c r="X29" i="34"/>
  <c r="W29" i="34"/>
  <c r="Y29" i="34" s="1"/>
  <c r="V29" i="34"/>
  <c r="U29" i="34"/>
  <c r="T29" i="34"/>
  <c r="R29" i="34"/>
  <c r="Q29" i="34"/>
  <c r="O29" i="34"/>
  <c r="N29" i="34"/>
  <c r="L29" i="34"/>
  <c r="M29" i="34" s="1"/>
  <c r="K29" i="34"/>
  <c r="I29" i="34"/>
  <c r="H29" i="34"/>
  <c r="F29" i="34"/>
  <c r="G29" i="34" s="1"/>
  <c r="E29" i="34"/>
  <c r="C29" i="34"/>
  <c r="D29" i="34" s="1"/>
  <c r="B29" i="34"/>
  <c r="AA28" i="34"/>
  <c r="AB28" i="34" s="1"/>
  <c r="Z28" i="34"/>
  <c r="X28" i="34"/>
  <c r="Y28" i="34" s="1"/>
  <c r="W28" i="34"/>
  <c r="U28" i="34"/>
  <c r="T28" i="34"/>
  <c r="S28" i="34"/>
  <c r="R28" i="34"/>
  <c r="Q28" i="34"/>
  <c r="O28" i="34"/>
  <c r="P28" i="34" s="1"/>
  <c r="N28" i="34"/>
  <c r="L28" i="34"/>
  <c r="K28" i="34"/>
  <c r="I28" i="34"/>
  <c r="J28" i="34" s="1"/>
  <c r="H28" i="34"/>
  <c r="F28" i="34"/>
  <c r="G28" i="34" s="1"/>
  <c r="E28" i="34"/>
  <c r="C28" i="34"/>
  <c r="D28" i="34" s="1"/>
  <c r="B28" i="34"/>
  <c r="AA27" i="34"/>
  <c r="AB27" i="34" s="1"/>
  <c r="Z27" i="34"/>
  <c r="X27" i="34"/>
  <c r="W27" i="34"/>
  <c r="V27" i="34"/>
  <c r="U27" i="34"/>
  <c r="T27" i="34"/>
  <c r="R27" i="34"/>
  <c r="S27" i="34" s="1"/>
  <c r="Q27" i="34"/>
  <c r="O27" i="34"/>
  <c r="N27" i="34"/>
  <c r="L27" i="34"/>
  <c r="K27" i="34"/>
  <c r="I27" i="34"/>
  <c r="H27" i="34"/>
  <c r="F27" i="34"/>
  <c r="G27" i="34" s="1"/>
  <c r="E27" i="34"/>
  <c r="C27" i="34"/>
  <c r="D27" i="34" s="1"/>
  <c r="B27" i="34"/>
  <c r="AA26" i="34"/>
  <c r="AB26" i="34" s="1"/>
  <c r="Z26" i="34"/>
  <c r="X26" i="34"/>
  <c r="Y26" i="34" s="1"/>
  <c r="W26" i="34"/>
  <c r="U26" i="34"/>
  <c r="T26" i="34"/>
  <c r="R26" i="34"/>
  <c r="Q26" i="34"/>
  <c r="O26" i="34"/>
  <c r="N26" i="34"/>
  <c r="L26" i="34"/>
  <c r="K26" i="34"/>
  <c r="I26" i="34"/>
  <c r="H26" i="34"/>
  <c r="F26" i="34"/>
  <c r="G26" i="34" s="1"/>
  <c r="E26" i="34"/>
  <c r="C26" i="34"/>
  <c r="B26" i="34"/>
  <c r="D26" i="34" s="1"/>
  <c r="AB25" i="34"/>
  <c r="AA25" i="34"/>
  <c r="Z25" i="34"/>
  <c r="X25" i="34"/>
  <c r="W25" i="34"/>
  <c r="U25" i="34"/>
  <c r="T25" i="34"/>
  <c r="R25" i="34"/>
  <c r="Q25" i="34"/>
  <c r="S25" i="34" s="1"/>
  <c r="O25" i="34"/>
  <c r="N25" i="34"/>
  <c r="L25" i="34"/>
  <c r="K25" i="34"/>
  <c r="I25" i="34"/>
  <c r="J25" i="34" s="1"/>
  <c r="H25" i="34"/>
  <c r="F25" i="34"/>
  <c r="G25" i="34" s="1"/>
  <c r="E25" i="34"/>
  <c r="C25" i="34"/>
  <c r="B25" i="34"/>
  <c r="AA24" i="34"/>
  <c r="Z24" i="34"/>
  <c r="X24" i="34"/>
  <c r="Y24" i="34" s="1"/>
  <c r="W24" i="34"/>
  <c r="U24" i="34"/>
  <c r="T24" i="34"/>
  <c r="R24" i="34"/>
  <c r="Q24" i="34"/>
  <c r="O24" i="34"/>
  <c r="N24" i="34"/>
  <c r="L24" i="34"/>
  <c r="K24" i="34"/>
  <c r="I24" i="34"/>
  <c r="H24" i="34"/>
  <c r="J24" i="34" s="1"/>
  <c r="F24" i="34"/>
  <c r="G24" i="34" s="1"/>
  <c r="E24" i="34"/>
  <c r="C24" i="34"/>
  <c r="B24" i="34"/>
  <c r="AA23" i="34"/>
  <c r="AB23" i="34" s="1"/>
  <c r="Z23" i="34"/>
  <c r="X23" i="34"/>
  <c r="W23" i="34"/>
  <c r="Y23" i="34" s="1"/>
  <c r="V23" i="34"/>
  <c r="U23" i="34"/>
  <c r="T23" i="34"/>
  <c r="R23" i="34"/>
  <c r="Q23" i="34"/>
  <c r="O23" i="34"/>
  <c r="N23" i="34"/>
  <c r="L23" i="34"/>
  <c r="K23" i="34"/>
  <c r="I23" i="34"/>
  <c r="H23" i="34"/>
  <c r="F23" i="34"/>
  <c r="E23" i="34"/>
  <c r="G23" i="34" s="1"/>
  <c r="C23" i="34"/>
  <c r="D23" i="34" s="1"/>
  <c r="B23" i="34"/>
  <c r="AA22" i="34"/>
  <c r="AB22" i="34" s="1"/>
  <c r="Z22" i="34"/>
  <c r="X22" i="34"/>
  <c r="W22" i="34"/>
  <c r="U22" i="34"/>
  <c r="T22" i="34"/>
  <c r="R22" i="34"/>
  <c r="S22" i="34" s="1"/>
  <c r="Q22" i="34"/>
  <c r="O22" i="34"/>
  <c r="N22" i="34"/>
  <c r="L22" i="34"/>
  <c r="K22" i="34"/>
  <c r="I22" i="34"/>
  <c r="H22" i="34"/>
  <c r="F22" i="34"/>
  <c r="E22" i="34"/>
  <c r="C22" i="34"/>
  <c r="B22" i="34"/>
  <c r="D22" i="34" s="1"/>
  <c r="AA21" i="34"/>
  <c r="AB21" i="34" s="1"/>
  <c r="Z21" i="34"/>
  <c r="X21" i="34"/>
  <c r="W21" i="34"/>
  <c r="U21" i="34"/>
  <c r="V21" i="34" s="1"/>
  <c r="T21" i="34"/>
  <c r="R21" i="34"/>
  <c r="Q21" i="34"/>
  <c r="S21" i="34" s="1"/>
  <c r="P21" i="34"/>
  <c r="O21" i="34"/>
  <c r="N21" i="34"/>
  <c r="L21" i="34"/>
  <c r="K21" i="34"/>
  <c r="I21" i="34"/>
  <c r="H21" i="34"/>
  <c r="J21" i="34" s="1"/>
  <c r="F21" i="34"/>
  <c r="G21" i="34" s="1"/>
  <c r="E21" i="34"/>
  <c r="C21" i="34"/>
  <c r="B21" i="34"/>
  <c r="AA20" i="34"/>
  <c r="AB20" i="34" s="1"/>
  <c r="Z20" i="34"/>
  <c r="X20" i="34"/>
  <c r="W20" i="34"/>
  <c r="Y20" i="34" s="1"/>
  <c r="V20" i="34"/>
  <c r="U20" i="34"/>
  <c r="T20" i="34"/>
  <c r="R20" i="34"/>
  <c r="Q20" i="34"/>
  <c r="O20" i="34"/>
  <c r="N20" i="34"/>
  <c r="L20" i="34"/>
  <c r="K20" i="34"/>
  <c r="M20" i="34" s="1"/>
  <c r="I20" i="34"/>
  <c r="J20" i="34" s="1"/>
  <c r="H20" i="34"/>
  <c r="F20" i="34"/>
  <c r="G20" i="34" s="1"/>
  <c r="E20" i="34"/>
  <c r="C20" i="34"/>
  <c r="B20" i="34"/>
  <c r="AA19" i="34"/>
  <c r="Z19" i="34"/>
  <c r="X19" i="34"/>
  <c r="Y19" i="34" s="1"/>
  <c r="W19" i="34"/>
  <c r="U19" i="34"/>
  <c r="T19" i="34"/>
  <c r="R19" i="34"/>
  <c r="Q19" i="34"/>
  <c r="O19" i="34"/>
  <c r="N19" i="34"/>
  <c r="L19" i="34"/>
  <c r="K19" i="34"/>
  <c r="I19" i="34"/>
  <c r="H19" i="34"/>
  <c r="F19" i="34"/>
  <c r="E19" i="34"/>
  <c r="G19" i="34" s="1"/>
  <c r="C19" i="34"/>
  <c r="D19" i="34" s="1"/>
  <c r="B19" i="34"/>
  <c r="AA18" i="34"/>
  <c r="AB18" i="34" s="1"/>
  <c r="Z18" i="34"/>
  <c r="X18" i="34"/>
  <c r="W18" i="34"/>
  <c r="U18" i="34"/>
  <c r="T18" i="34"/>
  <c r="R18" i="34"/>
  <c r="S18" i="34" s="1"/>
  <c r="Q18" i="34"/>
  <c r="O18" i="34"/>
  <c r="N18" i="34"/>
  <c r="L18" i="34"/>
  <c r="K18" i="34"/>
  <c r="M18" i="34" s="1"/>
  <c r="I18" i="34"/>
  <c r="J18" i="34" s="1"/>
  <c r="H18" i="34"/>
  <c r="F18" i="34"/>
  <c r="G18" i="34" s="1"/>
  <c r="E18" i="34"/>
  <c r="C18" i="34"/>
  <c r="B18" i="34"/>
  <c r="AA17" i="34"/>
  <c r="Z17" i="34"/>
  <c r="X17" i="34"/>
  <c r="Y17" i="34" s="1"/>
  <c r="W17" i="34"/>
  <c r="U17" i="34"/>
  <c r="T17" i="34"/>
  <c r="R17" i="34"/>
  <c r="Q17" i="34"/>
  <c r="O17" i="34"/>
  <c r="N17" i="34"/>
  <c r="L17" i="34"/>
  <c r="K17" i="34"/>
  <c r="I17" i="34"/>
  <c r="H17" i="34"/>
  <c r="J17" i="34" s="1"/>
  <c r="F17" i="34"/>
  <c r="G17" i="34" s="1"/>
  <c r="E17" i="34"/>
  <c r="C17" i="34"/>
  <c r="B17" i="34"/>
  <c r="AA16" i="34"/>
  <c r="AB16" i="34" s="1"/>
  <c r="Z16" i="34"/>
  <c r="X16" i="34"/>
  <c r="W16" i="34"/>
  <c r="Y16" i="34" s="1"/>
  <c r="V16" i="34"/>
  <c r="U16" i="34"/>
  <c r="T16" i="34"/>
  <c r="R16" i="34"/>
  <c r="Q16" i="34"/>
  <c r="O16" i="34"/>
  <c r="N16" i="34"/>
  <c r="L16" i="34"/>
  <c r="K16" i="34"/>
  <c r="I16" i="34"/>
  <c r="H16" i="34"/>
  <c r="F16" i="34"/>
  <c r="E16" i="34"/>
  <c r="G16" i="34" s="1"/>
  <c r="C16" i="34"/>
  <c r="D16" i="34" s="1"/>
  <c r="B16" i="34"/>
  <c r="AA15" i="34"/>
  <c r="AB15" i="34" s="1"/>
  <c r="Z15" i="34"/>
  <c r="X15" i="34"/>
  <c r="W15" i="34"/>
  <c r="U15" i="34"/>
  <c r="T15" i="34"/>
  <c r="R15" i="34"/>
  <c r="S15" i="34" s="1"/>
  <c r="Q15" i="34"/>
  <c r="O15" i="34"/>
  <c r="N15" i="34"/>
  <c r="L15" i="34"/>
  <c r="K15" i="34"/>
  <c r="I15" i="34"/>
  <c r="J15" i="34" s="1"/>
  <c r="H15" i="34"/>
  <c r="F15" i="34"/>
  <c r="E15" i="34"/>
  <c r="C15" i="34"/>
  <c r="B15" i="34"/>
  <c r="AA14" i="34"/>
  <c r="AB14" i="34" s="1"/>
  <c r="Z14" i="34"/>
  <c r="X14" i="34"/>
  <c r="W14" i="34"/>
  <c r="U14" i="34"/>
  <c r="V14" i="34" s="1"/>
  <c r="T14" i="34"/>
  <c r="R14" i="34"/>
  <c r="Q14" i="34"/>
  <c r="S14" i="34" s="1"/>
  <c r="O14" i="34"/>
  <c r="N14" i="34"/>
  <c r="L14" i="34"/>
  <c r="K14" i="34"/>
  <c r="J14" i="34"/>
  <c r="I14" i="34"/>
  <c r="H14" i="34"/>
  <c r="F14" i="34"/>
  <c r="E14" i="34"/>
  <c r="C14" i="34"/>
  <c r="B14" i="34"/>
  <c r="AA13" i="34"/>
  <c r="Z13" i="34"/>
  <c r="AB13" i="34" s="1"/>
  <c r="X13" i="34"/>
  <c r="Y13" i="34" s="1"/>
  <c r="W13" i="34"/>
  <c r="U13" i="34"/>
  <c r="V13" i="34" s="1"/>
  <c r="T13" i="34"/>
  <c r="R13" i="34"/>
  <c r="Q13" i="34"/>
  <c r="O13" i="34"/>
  <c r="N13" i="34"/>
  <c r="L13" i="34"/>
  <c r="K13" i="34"/>
  <c r="I13" i="34"/>
  <c r="H13" i="34"/>
  <c r="F13" i="34"/>
  <c r="G13" i="34" s="1"/>
  <c r="E13" i="34"/>
  <c r="C13" i="34"/>
  <c r="D13" i="34" s="1"/>
  <c r="B13" i="34"/>
  <c r="AA12" i="34"/>
  <c r="Z12" i="34"/>
  <c r="X12" i="34"/>
  <c r="W12" i="34"/>
  <c r="U12" i="34"/>
  <c r="V12" i="34" s="1"/>
  <c r="T12" i="34"/>
  <c r="R12" i="34"/>
  <c r="Q12" i="34"/>
  <c r="O12" i="34"/>
  <c r="N12" i="34"/>
  <c r="L12" i="34"/>
  <c r="K12" i="34"/>
  <c r="I12" i="34"/>
  <c r="J12" i="34" s="1"/>
  <c r="H12" i="34"/>
  <c r="F12" i="34"/>
  <c r="E12" i="34"/>
  <c r="G12" i="34" s="1"/>
  <c r="D12" i="34"/>
  <c r="C12" i="34"/>
  <c r="B12" i="34"/>
  <c r="AA11" i="34"/>
  <c r="Z11" i="34"/>
  <c r="X11" i="34"/>
  <c r="Y11" i="34" s="1"/>
  <c r="W11" i="34"/>
  <c r="U11" i="34"/>
  <c r="T11" i="34"/>
  <c r="V11" i="34" s="1"/>
  <c r="R11" i="34"/>
  <c r="Q11" i="34"/>
  <c r="S11" i="34" s="1"/>
  <c r="O11" i="34"/>
  <c r="N11" i="34"/>
  <c r="L11" i="34"/>
  <c r="K11" i="34"/>
  <c r="I11" i="34"/>
  <c r="J11" i="34" s="1"/>
  <c r="H11" i="34"/>
  <c r="F11" i="34"/>
  <c r="E11" i="34"/>
  <c r="C11" i="34"/>
  <c r="B11" i="34"/>
  <c r="AA10" i="34"/>
  <c r="AB10" i="34" s="1"/>
  <c r="Z10" i="34"/>
  <c r="X10" i="34"/>
  <c r="Y10" i="34" s="1"/>
  <c r="W10" i="34"/>
  <c r="U10" i="34"/>
  <c r="T10" i="34"/>
  <c r="R10" i="34"/>
  <c r="Q10" i="34"/>
  <c r="O10" i="34"/>
  <c r="N10" i="34"/>
  <c r="L10" i="34"/>
  <c r="K10" i="34"/>
  <c r="I10" i="34"/>
  <c r="J10" i="34" s="1"/>
  <c r="H10" i="34"/>
  <c r="F10" i="34"/>
  <c r="E10" i="34"/>
  <c r="C10" i="34"/>
  <c r="D10" i="34" s="1"/>
  <c r="B10" i="34"/>
  <c r="AA9" i="34"/>
  <c r="Z9" i="34"/>
  <c r="AB9" i="34" s="1"/>
  <c r="Y9" i="34"/>
  <c r="X9" i="34"/>
  <c r="W9" i="34"/>
  <c r="U9" i="34"/>
  <c r="T9" i="34"/>
  <c r="R9" i="34"/>
  <c r="S9" i="34" s="1"/>
  <c r="Q9" i="34"/>
  <c r="O9" i="34"/>
  <c r="N9" i="34"/>
  <c r="L9" i="34"/>
  <c r="K9" i="34"/>
  <c r="I9" i="34"/>
  <c r="H9" i="34"/>
  <c r="J9" i="34" s="1"/>
  <c r="F9" i="34"/>
  <c r="E9" i="34"/>
  <c r="G9" i="34" s="1"/>
  <c r="C9" i="34"/>
  <c r="D9" i="34" s="1"/>
  <c r="B9" i="34"/>
  <c r="AA8" i="34"/>
  <c r="Z8" i="34"/>
  <c r="Y8" i="34"/>
  <c r="X8" i="34"/>
  <c r="W8" i="34"/>
  <c r="U8" i="34"/>
  <c r="V8" i="34" s="1"/>
  <c r="T8" i="34"/>
  <c r="R8" i="34"/>
  <c r="Q8" i="34"/>
  <c r="O8" i="34"/>
  <c r="P8" i="34" s="1"/>
  <c r="N8" i="34"/>
  <c r="L8" i="34"/>
  <c r="M8" i="34" s="1"/>
  <c r="K8" i="34"/>
  <c r="I8" i="34"/>
  <c r="H8" i="34"/>
  <c r="J8" i="34" s="1"/>
  <c r="F8" i="34"/>
  <c r="G8" i="34" s="1"/>
  <c r="E8" i="34"/>
  <c r="C8" i="34"/>
  <c r="B8" i="34"/>
  <c r="E18" i="24"/>
  <c r="C18" i="24"/>
  <c r="B18" i="24"/>
  <c r="D18" i="24" s="1"/>
  <c r="E17" i="24"/>
  <c r="C17" i="24"/>
  <c r="B17" i="24"/>
  <c r="D17" i="24" s="1"/>
  <c r="E16" i="24"/>
  <c r="C16" i="24"/>
  <c r="B16" i="24"/>
  <c r="D16" i="24" s="1"/>
  <c r="E11" i="24"/>
  <c r="C11" i="24"/>
  <c r="B11" i="24"/>
  <c r="D11" i="24" s="1"/>
  <c r="E10" i="24"/>
  <c r="C10" i="24"/>
  <c r="B10" i="24"/>
  <c r="D10" i="24" s="1"/>
  <c r="E9" i="24"/>
  <c r="C9" i="24"/>
  <c r="B9" i="24"/>
  <c r="D9" i="24" s="1"/>
  <c r="E8" i="24"/>
  <c r="C8" i="24"/>
  <c r="B8" i="24"/>
  <c r="D8" i="24" s="1"/>
  <c r="E7" i="24"/>
  <c r="C7" i="24"/>
  <c r="B7" i="24"/>
  <c r="D7" i="24" s="1"/>
  <c r="E6" i="24"/>
  <c r="C6" i="24"/>
  <c r="B6" i="24"/>
  <c r="D6" i="24" s="1"/>
  <c r="AB11" i="34" l="1"/>
  <c r="G15" i="34"/>
  <c r="S16" i="34"/>
  <c r="S17" i="34"/>
  <c r="S19" i="34"/>
  <c r="S24" i="34"/>
  <c r="AB29" i="34"/>
  <c r="P30" i="34"/>
  <c r="J31" i="34"/>
  <c r="V32" i="34"/>
  <c r="J34" i="34"/>
  <c r="J35" i="34"/>
  <c r="J36" i="34"/>
  <c r="D37" i="34"/>
  <c r="J37" i="34"/>
  <c r="D8" i="34"/>
  <c r="S8" i="34"/>
  <c r="AB8" i="34"/>
  <c r="G10" i="34"/>
  <c r="S10" i="34"/>
  <c r="G11" i="34"/>
  <c r="S12" i="34"/>
  <c r="Y12" i="34"/>
  <c r="S13" i="34"/>
  <c r="Y14" i="34"/>
  <c r="D15" i="34"/>
  <c r="Y15" i="34"/>
  <c r="D17" i="34"/>
  <c r="D18" i="34"/>
  <c r="Y18" i="34"/>
  <c r="D20" i="34"/>
  <c r="D21" i="34"/>
  <c r="Y21" i="34"/>
  <c r="Y22" i="34"/>
  <c r="D24" i="34"/>
  <c r="D25" i="34"/>
  <c r="V26" i="34"/>
  <c r="J27" i="34"/>
  <c r="Y27" i="34"/>
  <c r="M28" i="34"/>
  <c r="V28" i="34"/>
  <c r="J29" i="34"/>
  <c r="V30" i="34"/>
  <c r="AB30" i="34"/>
  <c r="G31" i="34"/>
  <c r="AB31" i="34"/>
  <c r="AB32" i="34"/>
  <c r="G33" i="34"/>
  <c r="AB33" i="34"/>
  <c r="V34" i="34"/>
  <c r="AB34" i="34"/>
  <c r="AB35" i="34"/>
  <c r="V36" i="34"/>
  <c r="P37" i="34"/>
  <c r="V37" i="34"/>
  <c r="V9" i="34"/>
  <c r="V10" i="34"/>
  <c r="AB12" i="34"/>
  <c r="G14" i="34"/>
  <c r="M19" i="34"/>
  <c r="S20" i="34"/>
  <c r="G22" i="34"/>
  <c r="S23" i="34"/>
  <c r="Y25" i="34"/>
  <c r="S29" i="34"/>
  <c r="J32" i="34"/>
  <c r="P33" i="34"/>
  <c r="P34" i="34"/>
  <c r="D11" i="34"/>
  <c r="J13" i="34"/>
  <c r="D14" i="34"/>
  <c r="V15" i="34"/>
  <c r="J16" i="34"/>
  <c r="V17" i="34"/>
  <c r="AB17" i="34"/>
  <c r="V18" i="34"/>
  <c r="J19" i="34"/>
  <c r="V19" i="34"/>
  <c r="AB19" i="34"/>
  <c r="P20" i="34"/>
  <c r="J22" i="34"/>
  <c r="V22" i="34"/>
  <c r="J23" i="34"/>
  <c r="V24" i="34"/>
  <c r="AB24" i="34"/>
  <c r="V25" i="34"/>
  <c r="S26" i="34"/>
  <c r="Y31" i="34"/>
  <c r="G37" i="34"/>
  <c r="AB37" i="34"/>
  <c r="AA36" i="29"/>
  <c r="Z36" i="29"/>
  <c r="AB36" i="29" s="1"/>
  <c r="X36" i="29"/>
  <c r="W36" i="29"/>
  <c r="U36" i="29"/>
  <c r="T36" i="29"/>
  <c r="R36" i="29"/>
  <c r="Q36" i="29"/>
  <c r="O36" i="29"/>
  <c r="N36" i="29"/>
  <c r="P36" i="29" s="1"/>
  <c r="L36" i="29"/>
  <c r="K36" i="29"/>
  <c r="I36" i="29"/>
  <c r="H36" i="29"/>
  <c r="F36" i="29"/>
  <c r="E36" i="29"/>
  <c r="C36" i="29"/>
  <c r="B36" i="29"/>
  <c r="AA35" i="29"/>
  <c r="Z35" i="29"/>
  <c r="X35" i="29"/>
  <c r="W35" i="29"/>
  <c r="U35" i="29"/>
  <c r="T35" i="29"/>
  <c r="R35" i="29"/>
  <c r="Q35" i="29"/>
  <c r="O35" i="29"/>
  <c r="N35" i="29"/>
  <c r="L35" i="29"/>
  <c r="K35" i="29"/>
  <c r="I35" i="29"/>
  <c r="H35" i="29"/>
  <c r="F35" i="29"/>
  <c r="E35" i="29"/>
  <c r="C35" i="29"/>
  <c r="B35" i="29"/>
  <c r="AA34" i="29"/>
  <c r="Z34" i="29"/>
  <c r="X34" i="29"/>
  <c r="W34" i="29"/>
  <c r="U34" i="29"/>
  <c r="T34" i="29"/>
  <c r="R34" i="29"/>
  <c r="Q34" i="29"/>
  <c r="O34" i="29"/>
  <c r="N34" i="29"/>
  <c r="L34" i="29"/>
  <c r="K34" i="29"/>
  <c r="I34" i="29"/>
  <c r="H34" i="29"/>
  <c r="J34" i="29" s="1"/>
  <c r="F34" i="29"/>
  <c r="E34" i="29"/>
  <c r="C34" i="29"/>
  <c r="B34" i="29"/>
  <c r="AA33" i="29"/>
  <c r="Z33" i="29"/>
  <c r="X33" i="29"/>
  <c r="W33" i="29"/>
  <c r="U33" i="29"/>
  <c r="T33" i="29"/>
  <c r="R33" i="29"/>
  <c r="Q33" i="29"/>
  <c r="O33" i="29"/>
  <c r="N33" i="29"/>
  <c r="L33" i="29"/>
  <c r="K33" i="29"/>
  <c r="M33" i="29" s="1"/>
  <c r="I33" i="29"/>
  <c r="H33" i="29"/>
  <c r="F33" i="29"/>
  <c r="E33" i="29"/>
  <c r="C33" i="29"/>
  <c r="B33" i="29"/>
  <c r="AA32" i="29"/>
  <c r="Z32" i="29"/>
  <c r="X32" i="29"/>
  <c r="W32" i="29"/>
  <c r="U32" i="29"/>
  <c r="T32" i="29"/>
  <c r="R32" i="29"/>
  <c r="Q32" i="29"/>
  <c r="O32" i="29"/>
  <c r="N32" i="29"/>
  <c r="L32" i="29"/>
  <c r="K32" i="29"/>
  <c r="I32" i="29"/>
  <c r="H32" i="29"/>
  <c r="F32" i="29"/>
  <c r="E32" i="29"/>
  <c r="C32" i="29"/>
  <c r="B32" i="29"/>
  <c r="AA31" i="29"/>
  <c r="Z31" i="29"/>
  <c r="X31" i="29"/>
  <c r="W31" i="29"/>
  <c r="U31" i="29"/>
  <c r="T31" i="29"/>
  <c r="R31" i="29"/>
  <c r="Q31" i="29"/>
  <c r="O31" i="29"/>
  <c r="N31" i="29"/>
  <c r="L31" i="29"/>
  <c r="K31" i="29"/>
  <c r="I31" i="29"/>
  <c r="H31" i="29"/>
  <c r="F31" i="29"/>
  <c r="E31" i="29"/>
  <c r="C31" i="29"/>
  <c r="B31" i="29"/>
  <c r="AA30" i="29"/>
  <c r="Z30" i="29"/>
  <c r="X30" i="29"/>
  <c r="W30" i="29"/>
  <c r="U30" i="29"/>
  <c r="T30" i="29"/>
  <c r="R30" i="29"/>
  <c r="Q30" i="29"/>
  <c r="O30" i="29"/>
  <c r="N30" i="29"/>
  <c r="L30" i="29"/>
  <c r="K30" i="29"/>
  <c r="I30" i="29"/>
  <c r="H30" i="29"/>
  <c r="F30" i="29"/>
  <c r="E30" i="29"/>
  <c r="C30" i="29"/>
  <c r="B30" i="29"/>
  <c r="AA29" i="29"/>
  <c r="Z29" i="29"/>
  <c r="X29" i="29"/>
  <c r="W29" i="29"/>
  <c r="U29" i="29"/>
  <c r="T29" i="29"/>
  <c r="R29" i="29"/>
  <c r="Q29" i="29"/>
  <c r="O29" i="29"/>
  <c r="N29" i="29"/>
  <c r="L29" i="29"/>
  <c r="K29" i="29"/>
  <c r="I29" i="29"/>
  <c r="H29" i="29"/>
  <c r="F29" i="29"/>
  <c r="E29" i="29"/>
  <c r="C29" i="29"/>
  <c r="B29" i="29"/>
  <c r="AA28" i="29"/>
  <c r="Z28" i="29"/>
  <c r="X28" i="29"/>
  <c r="W28" i="29"/>
  <c r="U28" i="29"/>
  <c r="T28" i="29"/>
  <c r="R28" i="29"/>
  <c r="Q28" i="29"/>
  <c r="O28" i="29"/>
  <c r="N28" i="29"/>
  <c r="L28" i="29"/>
  <c r="K28" i="29"/>
  <c r="I28" i="29"/>
  <c r="H28" i="29"/>
  <c r="F28" i="29"/>
  <c r="E28" i="29"/>
  <c r="C28" i="29"/>
  <c r="B28" i="29"/>
  <c r="AA27" i="29"/>
  <c r="Z27" i="29"/>
  <c r="X27" i="29"/>
  <c r="W27" i="29"/>
  <c r="U27" i="29"/>
  <c r="T27" i="29"/>
  <c r="R27" i="29"/>
  <c r="Q27" i="29"/>
  <c r="O27" i="29"/>
  <c r="N27" i="29"/>
  <c r="L27" i="29"/>
  <c r="K27" i="29"/>
  <c r="I27" i="29"/>
  <c r="H27" i="29"/>
  <c r="F27" i="29"/>
  <c r="E27" i="29"/>
  <c r="C27" i="29"/>
  <c r="B27" i="29"/>
  <c r="AA26" i="29"/>
  <c r="Z26" i="29"/>
  <c r="X26" i="29"/>
  <c r="W26" i="29"/>
  <c r="U26" i="29"/>
  <c r="T26" i="29"/>
  <c r="R26" i="29"/>
  <c r="Q26" i="29"/>
  <c r="O26" i="29"/>
  <c r="N26" i="29"/>
  <c r="L26" i="29"/>
  <c r="K26" i="29"/>
  <c r="I26" i="29"/>
  <c r="H26" i="29"/>
  <c r="F26" i="29"/>
  <c r="E26" i="29"/>
  <c r="C26" i="29"/>
  <c r="B26" i="29"/>
  <c r="AA25" i="29"/>
  <c r="Z25" i="29"/>
  <c r="X25" i="29"/>
  <c r="W25" i="29"/>
  <c r="U25" i="29"/>
  <c r="T25" i="29"/>
  <c r="R25" i="29"/>
  <c r="Q25" i="29"/>
  <c r="O25" i="29"/>
  <c r="N25" i="29"/>
  <c r="L25" i="29"/>
  <c r="K25" i="29"/>
  <c r="I25" i="29"/>
  <c r="H25" i="29"/>
  <c r="F25" i="29"/>
  <c r="E25" i="29"/>
  <c r="C25" i="29"/>
  <c r="B25" i="29"/>
  <c r="AA24" i="29"/>
  <c r="Z24" i="29"/>
  <c r="X24" i="29"/>
  <c r="W24" i="29"/>
  <c r="U24" i="29"/>
  <c r="T24" i="29"/>
  <c r="V24" i="29" s="1"/>
  <c r="R24" i="29"/>
  <c r="Q24" i="29"/>
  <c r="O24" i="29"/>
  <c r="N24" i="29"/>
  <c r="L24" i="29"/>
  <c r="K24" i="29"/>
  <c r="I24" i="29"/>
  <c r="H24" i="29"/>
  <c r="J24" i="29" s="1"/>
  <c r="F24" i="29"/>
  <c r="E24" i="29"/>
  <c r="C24" i="29"/>
  <c r="B24" i="29"/>
  <c r="AA23" i="29"/>
  <c r="Z23" i="29"/>
  <c r="X23" i="29"/>
  <c r="W23" i="29"/>
  <c r="U23" i="29"/>
  <c r="T23" i="29"/>
  <c r="R23" i="29"/>
  <c r="Q23" i="29"/>
  <c r="O23" i="29"/>
  <c r="N23" i="29"/>
  <c r="L23" i="29"/>
  <c r="K23" i="29"/>
  <c r="I23" i="29"/>
  <c r="H23" i="29"/>
  <c r="F23" i="29"/>
  <c r="E23" i="29"/>
  <c r="C23" i="29"/>
  <c r="B23" i="29"/>
  <c r="AA22" i="29"/>
  <c r="Z22" i="29"/>
  <c r="X22" i="29"/>
  <c r="W22" i="29"/>
  <c r="U22" i="29"/>
  <c r="T22" i="29"/>
  <c r="R22" i="29"/>
  <c r="Q22" i="29"/>
  <c r="O22" i="29"/>
  <c r="N22" i="29"/>
  <c r="L22" i="29"/>
  <c r="K22" i="29"/>
  <c r="I22" i="29"/>
  <c r="H22" i="29"/>
  <c r="F22" i="29"/>
  <c r="E22" i="29"/>
  <c r="C22" i="29"/>
  <c r="B22" i="29"/>
  <c r="AA21" i="29"/>
  <c r="Z21" i="29"/>
  <c r="X21" i="29"/>
  <c r="W21" i="29"/>
  <c r="U21" i="29"/>
  <c r="T21" i="29"/>
  <c r="R21" i="29"/>
  <c r="Q21" i="29"/>
  <c r="O21" i="29"/>
  <c r="N21" i="29"/>
  <c r="L21" i="29"/>
  <c r="K21" i="29"/>
  <c r="I21" i="29"/>
  <c r="H21" i="29"/>
  <c r="F21" i="29"/>
  <c r="E21" i="29"/>
  <c r="C21" i="29"/>
  <c r="B21" i="29"/>
  <c r="AA20" i="29"/>
  <c r="Z20" i="29"/>
  <c r="X20" i="29"/>
  <c r="W20" i="29"/>
  <c r="U20" i="29"/>
  <c r="T20" i="29"/>
  <c r="V20" i="29" s="1"/>
  <c r="R20" i="29"/>
  <c r="Q20" i="29"/>
  <c r="O20" i="29"/>
  <c r="N20" i="29"/>
  <c r="L20" i="29"/>
  <c r="K20" i="29"/>
  <c r="I20" i="29"/>
  <c r="H20" i="29"/>
  <c r="F20" i="29"/>
  <c r="E20" i="29"/>
  <c r="C20" i="29"/>
  <c r="B20" i="29"/>
  <c r="D20" i="29" s="1"/>
  <c r="AA19" i="29"/>
  <c r="Z19" i="29"/>
  <c r="X19" i="29"/>
  <c r="W19" i="29"/>
  <c r="U19" i="29"/>
  <c r="T19" i="29"/>
  <c r="R19" i="29"/>
  <c r="Q19" i="29"/>
  <c r="S19" i="29" s="1"/>
  <c r="O19" i="29"/>
  <c r="N19" i="29"/>
  <c r="L19" i="29"/>
  <c r="K19" i="29"/>
  <c r="I19" i="29"/>
  <c r="H19" i="29"/>
  <c r="F19" i="29"/>
  <c r="E19" i="29"/>
  <c r="C19" i="29"/>
  <c r="B19" i="29"/>
  <c r="AA18" i="29"/>
  <c r="Z18" i="29"/>
  <c r="X18" i="29"/>
  <c r="W18" i="29"/>
  <c r="U18" i="29"/>
  <c r="T18" i="29"/>
  <c r="R18" i="29"/>
  <c r="Q18" i="29"/>
  <c r="O18" i="29"/>
  <c r="N18" i="29"/>
  <c r="L18" i="29"/>
  <c r="K18" i="29"/>
  <c r="I18" i="29"/>
  <c r="H18" i="29"/>
  <c r="F18" i="29"/>
  <c r="E18" i="29"/>
  <c r="C18" i="29"/>
  <c r="B18" i="29"/>
  <c r="AA17" i="29"/>
  <c r="Z17" i="29"/>
  <c r="X17" i="29"/>
  <c r="W17" i="29"/>
  <c r="U17" i="29"/>
  <c r="T17" i="29"/>
  <c r="R17" i="29"/>
  <c r="Q17" i="29"/>
  <c r="O17" i="29"/>
  <c r="N17" i="29"/>
  <c r="L17" i="29"/>
  <c r="K17" i="29"/>
  <c r="M17" i="29" s="1"/>
  <c r="I17" i="29"/>
  <c r="H17" i="29"/>
  <c r="F17" i="29"/>
  <c r="E17" i="29"/>
  <c r="C17" i="29"/>
  <c r="B17" i="29"/>
  <c r="AA16" i="29"/>
  <c r="Z16" i="29"/>
  <c r="X16" i="29"/>
  <c r="W16" i="29"/>
  <c r="U16" i="29"/>
  <c r="T16" i="29"/>
  <c r="R16" i="29"/>
  <c r="Q16" i="29"/>
  <c r="O16" i="29"/>
  <c r="N16" i="29"/>
  <c r="L16" i="29"/>
  <c r="K16" i="29"/>
  <c r="I16" i="29"/>
  <c r="H16" i="29"/>
  <c r="F16" i="29"/>
  <c r="E16" i="29"/>
  <c r="C16" i="29"/>
  <c r="B16" i="29"/>
  <c r="AA15" i="29"/>
  <c r="Z15" i="29"/>
  <c r="X15" i="29"/>
  <c r="W15" i="29"/>
  <c r="U15" i="29"/>
  <c r="T15" i="29"/>
  <c r="R15" i="29"/>
  <c r="Q15" i="29"/>
  <c r="O15" i="29"/>
  <c r="N15" i="29"/>
  <c r="L15" i="29"/>
  <c r="K15" i="29"/>
  <c r="I15" i="29"/>
  <c r="H15" i="29"/>
  <c r="F15" i="29"/>
  <c r="E15" i="29"/>
  <c r="C15" i="29"/>
  <c r="B15" i="29"/>
  <c r="AA14" i="29"/>
  <c r="Z14" i="29"/>
  <c r="X14" i="29"/>
  <c r="W14" i="29"/>
  <c r="U14" i="29"/>
  <c r="T14" i="29"/>
  <c r="R14" i="29"/>
  <c r="S14" i="29" s="1"/>
  <c r="Q14" i="29"/>
  <c r="O14" i="29"/>
  <c r="N14" i="29"/>
  <c r="L14" i="29"/>
  <c r="K14" i="29"/>
  <c r="I14" i="29"/>
  <c r="H14" i="29"/>
  <c r="J14" i="29" s="1"/>
  <c r="F14" i="29"/>
  <c r="E14" i="29"/>
  <c r="C14" i="29"/>
  <c r="B14" i="29"/>
  <c r="AA13" i="29"/>
  <c r="Z13" i="29"/>
  <c r="X13" i="29"/>
  <c r="W13" i="29"/>
  <c r="U13" i="29"/>
  <c r="T13" i="29"/>
  <c r="R13" i="29"/>
  <c r="Q13" i="29"/>
  <c r="O13" i="29"/>
  <c r="N13" i="29"/>
  <c r="L13" i="29"/>
  <c r="K13" i="29"/>
  <c r="I13" i="29"/>
  <c r="H13" i="29"/>
  <c r="F13" i="29"/>
  <c r="E13" i="29"/>
  <c r="C13" i="29"/>
  <c r="B13" i="29"/>
  <c r="AA12" i="29"/>
  <c r="Z12" i="29"/>
  <c r="AB12" i="29" s="1"/>
  <c r="X12" i="29"/>
  <c r="W12" i="29"/>
  <c r="U12" i="29"/>
  <c r="T12" i="29"/>
  <c r="R12" i="29"/>
  <c r="Q12" i="29"/>
  <c r="O12" i="29"/>
  <c r="N12" i="29"/>
  <c r="P12" i="29" s="1"/>
  <c r="L12" i="29"/>
  <c r="M12" i="29" s="1"/>
  <c r="K12" i="29"/>
  <c r="I12" i="29"/>
  <c r="H12" i="29"/>
  <c r="F12" i="29"/>
  <c r="E12" i="29"/>
  <c r="C12" i="29"/>
  <c r="B12" i="29"/>
  <c r="AA11" i="29"/>
  <c r="Z11" i="29"/>
  <c r="X11" i="29"/>
  <c r="W11" i="29"/>
  <c r="U11" i="29"/>
  <c r="T11" i="29"/>
  <c r="R11" i="29"/>
  <c r="Q11" i="29"/>
  <c r="O11" i="29"/>
  <c r="P11" i="29" s="1"/>
  <c r="N11" i="29"/>
  <c r="L11" i="29"/>
  <c r="K11" i="29"/>
  <c r="I11" i="29"/>
  <c r="H11" i="29"/>
  <c r="F11" i="29"/>
  <c r="E11" i="29"/>
  <c r="C11" i="29"/>
  <c r="D11" i="29" s="1"/>
  <c r="B11" i="29"/>
  <c r="AA10" i="29"/>
  <c r="Z10" i="29"/>
  <c r="X10" i="29"/>
  <c r="Y10" i="29" s="1"/>
  <c r="W10" i="29"/>
  <c r="U10" i="29"/>
  <c r="T10" i="29"/>
  <c r="R10" i="29"/>
  <c r="Q10" i="29"/>
  <c r="O10" i="29"/>
  <c r="N10" i="29"/>
  <c r="L10" i="29"/>
  <c r="K10" i="29"/>
  <c r="I10" i="29"/>
  <c r="H10" i="29"/>
  <c r="J10" i="29" s="1"/>
  <c r="F10" i="29"/>
  <c r="E10" i="29"/>
  <c r="C10" i="29"/>
  <c r="B10" i="29"/>
  <c r="AA9" i="29"/>
  <c r="Z9" i="29"/>
  <c r="X9" i="29"/>
  <c r="W9" i="29"/>
  <c r="U9" i="29"/>
  <c r="T9" i="29"/>
  <c r="R9" i="29"/>
  <c r="Q9" i="29"/>
  <c r="S9" i="29" s="1"/>
  <c r="O9" i="29"/>
  <c r="N9" i="29"/>
  <c r="L9" i="29"/>
  <c r="K9" i="29"/>
  <c r="I9" i="29"/>
  <c r="H9" i="29"/>
  <c r="F9" i="29"/>
  <c r="E9" i="29"/>
  <c r="C9" i="29"/>
  <c r="B9" i="29"/>
  <c r="AA8" i="29"/>
  <c r="Z8" i="29"/>
  <c r="X8" i="29"/>
  <c r="W8" i="29"/>
  <c r="U8" i="29"/>
  <c r="T8" i="29"/>
  <c r="R8" i="29"/>
  <c r="Q8" i="29"/>
  <c r="O8" i="29"/>
  <c r="N8" i="29"/>
  <c r="L8" i="29"/>
  <c r="K8" i="29"/>
  <c r="I8" i="29"/>
  <c r="H8" i="29"/>
  <c r="F8" i="29"/>
  <c r="E8" i="29"/>
  <c r="C8" i="29"/>
  <c r="B8" i="29"/>
  <c r="AA7" i="29"/>
  <c r="Z7" i="29"/>
  <c r="X7" i="29"/>
  <c r="W7" i="29"/>
  <c r="U7" i="29"/>
  <c r="V7" i="29" s="1"/>
  <c r="T7" i="29"/>
  <c r="R7" i="29"/>
  <c r="Q7" i="29"/>
  <c r="O7" i="29"/>
  <c r="N7" i="29"/>
  <c r="L7" i="29"/>
  <c r="K7" i="29"/>
  <c r="I7" i="29"/>
  <c r="J7" i="29" s="1"/>
  <c r="H7" i="29"/>
  <c r="F7" i="29"/>
  <c r="E7" i="29"/>
  <c r="C7" i="29"/>
  <c r="B7" i="29"/>
  <c r="C17" i="42"/>
  <c r="B17" i="42"/>
  <c r="C16" i="42"/>
  <c r="E16" i="42" s="1"/>
  <c r="B16" i="42"/>
  <c r="C15" i="42"/>
  <c r="B15" i="42"/>
  <c r="C10" i="42"/>
  <c r="E10" i="42" s="1"/>
  <c r="B10" i="42"/>
  <c r="C9" i="42"/>
  <c r="B9" i="42"/>
  <c r="C8" i="42"/>
  <c r="E8" i="42" s="1"/>
  <c r="B8" i="42"/>
  <c r="C7" i="42"/>
  <c r="B7" i="42"/>
  <c r="C6" i="42"/>
  <c r="E6" i="42" s="1"/>
  <c r="B6" i="42"/>
  <c r="C5" i="42"/>
  <c r="B5" i="42"/>
  <c r="AA36" i="39"/>
  <c r="Z36" i="39"/>
  <c r="X36" i="39"/>
  <c r="W36" i="39"/>
  <c r="Y36" i="39" s="1"/>
  <c r="U36" i="39"/>
  <c r="T36" i="39"/>
  <c r="R36" i="39"/>
  <c r="Q36" i="39"/>
  <c r="O36" i="39"/>
  <c r="N36" i="39"/>
  <c r="L36" i="39"/>
  <c r="K36" i="39"/>
  <c r="I36" i="39"/>
  <c r="H36" i="39"/>
  <c r="F36" i="39"/>
  <c r="E36" i="39"/>
  <c r="C36" i="39"/>
  <c r="B36" i="39"/>
  <c r="AA35" i="39"/>
  <c r="Z35" i="39"/>
  <c r="X35" i="39"/>
  <c r="W35" i="39"/>
  <c r="U35" i="39"/>
  <c r="T35" i="39"/>
  <c r="R35" i="39"/>
  <c r="Q35" i="39"/>
  <c r="O35" i="39"/>
  <c r="N35" i="39"/>
  <c r="L35" i="39"/>
  <c r="K35" i="39"/>
  <c r="I35" i="39"/>
  <c r="H35" i="39"/>
  <c r="F35" i="39"/>
  <c r="E35" i="39"/>
  <c r="C35" i="39"/>
  <c r="B35" i="39"/>
  <c r="AA34" i="39"/>
  <c r="Z34" i="39"/>
  <c r="X34" i="39"/>
  <c r="W34" i="39"/>
  <c r="U34" i="39"/>
  <c r="T34" i="39"/>
  <c r="R34" i="39"/>
  <c r="Q34" i="39"/>
  <c r="O34" i="39"/>
  <c r="P34" i="39" s="1"/>
  <c r="N34" i="39"/>
  <c r="L34" i="39"/>
  <c r="K34" i="39"/>
  <c r="I34" i="39"/>
  <c r="J34" i="39" s="1"/>
  <c r="H34" i="39"/>
  <c r="F34" i="39"/>
  <c r="E34" i="39"/>
  <c r="C34" i="39"/>
  <c r="B34" i="39"/>
  <c r="AA33" i="39"/>
  <c r="Z33" i="39"/>
  <c r="X33" i="39"/>
  <c r="W33" i="39"/>
  <c r="U33" i="39"/>
  <c r="T33" i="39"/>
  <c r="R33" i="39"/>
  <c r="Q33" i="39"/>
  <c r="O33" i="39"/>
  <c r="N33" i="39"/>
  <c r="L33" i="39"/>
  <c r="K33" i="39"/>
  <c r="I33" i="39"/>
  <c r="H33" i="39"/>
  <c r="J33" i="39" s="1"/>
  <c r="F33" i="39"/>
  <c r="E33" i="39"/>
  <c r="C33" i="39"/>
  <c r="B33" i="39"/>
  <c r="AA32" i="39"/>
  <c r="Z32" i="39"/>
  <c r="X32" i="39"/>
  <c r="W32" i="39"/>
  <c r="U32" i="39"/>
  <c r="T32" i="39"/>
  <c r="R32" i="39"/>
  <c r="Q32" i="39"/>
  <c r="O32" i="39"/>
  <c r="N32" i="39"/>
  <c r="L32" i="39"/>
  <c r="K32" i="39"/>
  <c r="I32" i="39"/>
  <c r="H32" i="39"/>
  <c r="F32" i="39"/>
  <c r="E32" i="39"/>
  <c r="C32" i="39"/>
  <c r="B32" i="39"/>
  <c r="AA31" i="39"/>
  <c r="Z31" i="39"/>
  <c r="X31" i="39"/>
  <c r="Y31" i="39" s="1"/>
  <c r="W31" i="39"/>
  <c r="U31" i="39"/>
  <c r="T31" i="39"/>
  <c r="R31" i="39"/>
  <c r="S31" i="39" s="1"/>
  <c r="Q31" i="39"/>
  <c r="O31" i="39"/>
  <c r="N31" i="39"/>
  <c r="L31" i="39"/>
  <c r="K31" i="39"/>
  <c r="I31" i="39"/>
  <c r="H31" i="39"/>
  <c r="F31" i="39"/>
  <c r="G31" i="39" s="1"/>
  <c r="E31" i="39"/>
  <c r="C31" i="39"/>
  <c r="B31" i="39"/>
  <c r="AA30" i="39"/>
  <c r="AB30" i="39" s="1"/>
  <c r="Z30" i="39"/>
  <c r="X30" i="39"/>
  <c r="W30" i="39"/>
  <c r="U30" i="39"/>
  <c r="T30" i="39"/>
  <c r="R30" i="39"/>
  <c r="Q30" i="39"/>
  <c r="O30" i="39"/>
  <c r="N30" i="39"/>
  <c r="L30" i="39"/>
  <c r="K30" i="39"/>
  <c r="M30" i="39" s="1"/>
  <c r="I30" i="39"/>
  <c r="H30" i="39"/>
  <c r="F30" i="39"/>
  <c r="E30" i="39"/>
  <c r="C30" i="39"/>
  <c r="B30" i="39"/>
  <c r="AA29" i="39"/>
  <c r="Z29" i="39"/>
  <c r="X29" i="39"/>
  <c r="W29" i="39"/>
  <c r="U29" i="39"/>
  <c r="T29" i="39"/>
  <c r="R29" i="39"/>
  <c r="Q29" i="39"/>
  <c r="O29" i="39"/>
  <c r="N29" i="39"/>
  <c r="L29" i="39"/>
  <c r="K29" i="39"/>
  <c r="I29" i="39"/>
  <c r="H29" i="39"/>
  <c r="F29" i="39"/>
  <c r="E29" i="39"/>
  <c r="C29" i="39"/>
  <c r="B29" i="39"/>
  <c r="D29" i="39" s="1"/>
  <c r="AA28" i="39"/>
  <c r="Z28" i="39"/>
  <c r="X28" i="39"/>
  <c r="W28" i="39"/>
  <c r="U28" i="39"/>
  <c r="T28" i="39"/>
  <c r="R28" i="39"/>
  <c r="Q28" i="39"/>
  <c r="O28" i="39"/>
  <c r="N28" i="39"/>
  <c r="L28" i="39"/>
  <c r="K28" i="39"/>
  <c r="I28" i="39"/>
  <c r="H28" i="39"/>
  <c r="F28" i="39"/>
  <c r="E28" i="39"/>
  <c r="C28" i="39"/>
  <c r="B28" i="39"/>
  <c r="AA27" i="39"/>
  <c r="Z27" i="39"/>
  <c r="X27" i="39"/>
  <c r="W27" i="39"/>
  <c r="U27" i="39"/>
  <c r="T27" i="39"/>
  <c r="R27" i="39"/>
  <c r="Q27" i="39"/>
  <c r="O27" i="39"/>
  <c r="N27" i="39"/>
  <c r="L27" i="39"/>
  <c r="K27" i="39"/>
  <c r="I27" i="39"/>
  <c r="H27" i="39"/>
  <c r="F27" i="39"/>
  <c r="E27" i="39"/>
  <c r="C27" i="39"/>
  <c r="B27" i="39"/>
  <c r="AA26" i="39"/>
  <c r="Z26" i="39"/>
  <c r="X26" i="39"/>
  <c r="W26" i="39"/>
  <c r="U26" i="39"/>
  <c r="T26" i="39"/>
  <c r="R26" i="39"/>
  <c r="Q26" i="39"/>
  <c r="O26" i="39"/>
  <c r="N26" i="39"/>
  <c r="L26" i="39"/>
  <c r="K26" i="39"/>
  <c r="I26" i="39"/>
  <c r="H26" i="39"/>
  <c r="F26" i="39"/>
  <c r="E26" i="39"/>
  <c r="C26" i="39"/>
  <c r="B26" i="39"/>
  <c r="AA25" i="39"/>
  <c r="Z25" i="39"/>
  <c r="AB25" i="39" s="1"/>
  <c r="X25" i="39"/>
  <c r="W25" i="39"/>
  <c r="U25" i="39"/>
  <c r="T25" i="39"/>
  <c r="R25" i="39"/>
  <c r="Q25" i="39"/>
  <c r="O25" i="39"/>
  <c r="N25" i="39"/>
  <c r="P25" i="39" s="1"/>
  <c r="L25" i="39"/>
  <c r="K25" i="39"/>
  <c r="I25" i="39"/>
  <c r="H25" i="39"/>
  <c r="F25" i="39"/>
  <c r="E25" i="39"/>
  <c r="C25" i="39"/>
  <c r="B25" i="39"/>
  <c r="AA24" i="39"/>
  <c r="Z24" i="39"/>
  <c r="X24" i="39"/>
  <c r="W24" i="39"/>
  <c r="U24" i="39"/>
  <c r="T24" i="39"/>
  <c r="R24" i="39"/>
  <c r="Q24" i="39"/>
  <c r="S24" i="39" s="1"/>
  <c r="O24" i="39"/>
  <c r="N24" i="39"/>
  <c r="L24" i="39"/>
  <c r="K24" i="39"/>
  <c r="I24" i="39"/>
  <c r="H24" i="39"/>
  <c r="F24" i="39"/>
  <c r="E24" i="39"/>
  <c r="C24" i="39"/>
  <c r="B24" i="39"/>
  <c r="AA23" i="39"/>
  <c r="Z23" i="39"/>
  <c r="X23" i="39"/>
  <c r="W23" i="39"/>
  <c r="U23" i="39"/>
  <c r="T23" i="39"/>
  <c r="R23" i="39"/>
  <c r="Q23" i="39"/>
  <c r="O23" i="39"/>
  <c r="N23" i="39"/>
  <c r="L23" i="39"/>
  <c r="K23" i="39"/>
  <c r="I23" i="39"/>
  <c r="H23" i="39"/>
  <c r="F23" i="39"/>
  <c r="E23" i="39"/>
  <c r="C23" i="39"/>
  <c r="B23" i="39"/>
  <c r="AA22" i="39"/>
  <c r="Z22" i="39"/>
  <c r="X22" i="39"/>
  <c r="W22" i="39"/>
  <c r="U22" i="39"/>
  <c r="V22" i="39" s="1"/>
  <c r="T22" i="39"/>
  <c r="R22" i="39"/>
  <c r="Q22" i="39"/>
  <c r="O22" i="39"/>
  <c r="N22" i="39"/>
  <c r="L22" i="39"/>
  <c r="K22" i="39"/>
  <c r="I22" i="39"/>
  <c r="J22" i="39" s="1"/>
  <c r="H22" i="39"/>
  <c r="F22" i="39"/>
  <c r="E22" i="39"/>
  <c r="C22" i="39"/>
  <c r="D22" i="39" s="1"/>
  <c r="B22" i="39"/>
  <c r="AA21" i="39"/>
  <c r="Z21" i="39"/>
  <c r="X21" i="39"/>
  <c r="W21" i="39"/>
  <c r="U21" i="39"/>
  <c r="T21" i="39"/>
  <c r="R21" i="39"/>
  <c r="Q21" i="39"/>
  <c r="O21" i="39"/>
  <c r="N21" i="39"/>
  <c r="P21" i="39" s="1"/>
  <c r="L21" i="39"/>
  <c r="K21" i="39"/>
  <c r="I21" i="39"/>
  <c r="H21" i="39"/>
  <c r="F21" i="39"/>
  <c r="E21" i="39"/>
  <c r="C21" i="39"/>
  <c r="B21" i="39"/>
  <c r="AA20" i="39"/>
  <c r="Z20" i="39"/>
  <c r="X20" i="39"/>
  <c r="W20" i="39"/>
  <c r="U20" i="39"/>
  <c r="T20" i="39"/>
  <c r="R20" i="39"/>
  <c r="Q20" i="39"/>
  <c r="O20" i="39"/>
  <c r="N20" i="39"/>
  <c r="L20" i="39"/>
  <c r="K20" i="39"/>
  <c r="I20" i="39"/>
  <c r="H20" i="39"/>
  <c r="F20" i="39"/>
  <c r="E20" i="39"/>
  <c r="C20" i="39"/>
  <c r="B20" i="39"/>
  <c r="AA19" i="39"/>
  <c r="Z19" i="39"/>
  <c r="X19" i="39"/>
  <c r="W19" i="39"/>
  <c r="U19" i="39"/>
  <c r="T19" i="39"/>
  <c r="V19" i="39" s="1"/>
  <c r="R19" i="39"/>
  <c r="Q19" i="39"/>
  <c r="O19" i="39"/>
  <c r="N19" i="39"/>
  <c r="L19" i="39"/>
  <c r="K19" i="39"/>
  <c r="I19" i="39"/>
  <c r="H19" i="39"/>
  <c r="F19" i="39"/>
  <c r="E19" i="39"/>
  <c r="C19" i="39"/>
  <c r="B19" i="39"/>
  <c r="AA18" i="39"/>
  <c r="Z18" i="39"/>
  <c r="X18" i="39"/>
  <c r="W18" i="39"/>
  <c r="U18" i="39"/>
  <c r="T18" i="39"/>
  <c r="R18" i="39"/>
  <c r="Q18" i="39"/>
  <c r="O18" i="39"/>
  <c r="N18" i="39"/>
  <c r="L18" i="39"/>
  <c r="K18" i="39"/>
  <c r="M18" i="39" s="1"/>
  <c r="I18" i="39"/>
  <c r="H18" i="39"/>
  <c r="F18" i="39"/>
  <c r="E18" i="39"/>
  <c r="C18" i="39"/>
  <c r="B18" i="39"/>
  <c r="AA17" i="39"/>
  <c r="Z17" i="39"/>
  <c r="X17" i="39"/>
  <c r="W17" i="39"/>
  <c r="U17" i="39"/>
  <c r="T17" i="39"/>
  <c r="R17" i="39"/>
  <c r="Q17" i="39"/>
  <c r="O17" i="39"/>
  <c r="N17" i="39"/>
  <c r="L17" i="39"/>
  <c r="M17" i="39" s="1"/>
  <c r="K17" i="39"/>
  <c r="I17" i="39"/>
  <c r="H17" i="39"/>
  <c r="F17" i="39"/>
  <c r="E17" i="39"/>
  <c r="C17" i="39"/>
  <c r="B17" i="39"/>
  <c r="AA16" i="39"/>
  <c r="Z16" i="39"/>
  <c r="X16" i="39"/>
  <c r="W16" i="39"/>
  <c r="U16" i="39"/>
  <c r="T16" i="39"/>
  <c r="R16" i="39"/>
  <c r="Q16" i="39"/>
  <c r="O16" i="39"/>
  <c r="P16" i="39" s="1"/>
  <c r="N16" i="39"/>
  <c r="L16" i="39"/>
  <c r="K16" i="39"/>
  <c r="I16" i="39"/>
  <c r="J16" i="39" s="1"/>
  <c r="H16" i="39"/>
  <c r="F16" i="39"/>
  <c r="E16" i="39"/>
  <c r="C16" i="39"/>
  <c r="B16" i="39"/>
  <c r="AA15" i="39"/>
  <c r="Z15" i="39"/>
  <c r="X15" i="39"/>
  <c r="W15" i="39"/>
  <c r="U15" i="39"/>
  <c r="T15" i="39"/>
  <c r="R15" i="39"/>
  <c r="Q15" i="39"/>
  <c r="O15" i="39"/>
  <c r="N15" i="39"/>
  <c r="L15" i="39"/>
  <c r="K15" i="39"/>
  <c r="I15" i="39"/>
  <c r="H15" i="39"/>
  <c r="F15" i="39"/>
  <c r="G15" i="39" s="1"/>
  <c r="E15" i="39"/>
  <c r="C15" i="39"/>
  <c r="B15" i="39"/>
  <c r="AA14" i="39"/>
  <c r="AB14" i="39" s="1"/>
  <c r="Z14" i="39"/>
  <c r="X14" i="39"/>
  <c r="W14" i="39"/>
  <c r="U14" i="39"/>
  <c r="V14" i="39" s="1"/>
  <c r="T14" i="39"/>
  <c r="R14" i="39"/>
  <c r="Q14" i="39"/>
  <c r="O14" i="39"/>
  <c r="P14" i="39" s="1"/>
  <c r="N14" i="39"/>
  <c r="L14" i="39"/>
  <c r="K14" i="39"/>
  <c r="I14" i="39"/>
  <c r="H14" i="39"/>
  <c r="F14" i="39"/>
  <c r="E14" i="39"/>
  <c r="C14" i="39"/>
  <c r="B14" i="39"/>
  <c r="AA13" i="39"/>
  <c r="Z13" i="39"/>
  <c r="X13" i="39"/>
  <c r="Y13" i="39" s="1"/>
  <c r="W13" i="39"/>
  <c r="U13" i="39"/>
  <c r="T13" i="39"/>
  <c r="R13" i="39"/>
  <c r="Q13" i="39"/>
  <c r="O13" i="39"/>
  <c r="N13" i="39"/>
  <c r="L13" i="39"/>
  <c r="K13" i="39"/>
  <c r="I13" i="39"/>
  <c r="H13" i="39"/>
  <c r="F13" i="39"/>
  <c r="E13" i="39"/>
  <c r="C13" i="39"/>
  <c r="B13" i="39"/>
  <c r="D13" i="39" s="1"/>
  <c r="AA12" i="39"/>
  <c r="Z12" i="39"/>
  <c r="X12" i="39"/>
  <c r="W12" i="39"/>
  <c r="U12" i="39"/>
  <c r="T12" i="39"/>
  <c r="R12" i="39"/>
  <c r="Q12" i="39"/>
  <c r="S12" i="39" s="1"/>
  <c r="O12" i="39"/>
  <c r="N12" i="39"/>
  <c r="L12" i="39"/>
  <c r="K12" i="39"/>
  <c r="I12" i="39"/>
  <c r="H12" i="39"/>
  <c r="F12" i="39"/>
  <c r="E12" i="39"/>
  <c r="C12" i="39"/>
  <c r="B12" i="39"/>
  <c r="AA11" i="39"/>
  <c r="Z11" i="39"/>
  <c r="X11" i="39"/>
  <c r="W11" i="39"/>
  <c r="U11" i="39"/>
  <c r="T11" i="39"/>
  <c r="R11" i="39"/>
  <c r="Q11" i="39"/>
  <c r="O11" i="39"/>
  <c r="N11" i="39"/>
  <c r="L11" i="39"/>
  <c r="K11" i="39"/>
  <c r="I11" i="39"/>
  <c r="H11" i="39"/>
  <c r="F11" i="39"/>
  <c r="E11" i="39"/>
  <c r="C11" i="39"/>
  <c r="B11" i="39"/>
  <c r="AA10" i="39"/>
  <c r="Z10" i="39"/>
  <c r="X10" i="39"/>
  <c r="W10" i="39"/>
  <c r="U10" i="39"/>
  <c r="T10" i="39"/>
  <c r="R10" i="39"/>
  <c r="Q10" i="39"/>
  <c r="O10" i="39"/>
  <c r="N10" i="39"/>
  <c r="L10" i="39"/>
  <c r="K10" i="39"/>
  <c r="I10" i="39"/>
  <c r="J10" i="39" s="1"/>
  <c r="H10" i="39"/>
  <c r="F10" i="39"/>
  <c r="E10" i="39"/>
  <c r="C10" i="39"/>
  <c r="B10" i="39"/>
  <c r="AA9" i="39"/>
  <c r="Z9" i="39"/>
  <c r="X9" i="39"/>
  <c r="Y9" i="39" s="1"/>
  <c r="W9" i="39"/>
  <c r="U9" i="39"/>
  <c r="T9" i="39"/>
  <c r="R9" i="39"/>
  <c r="S9" i="39" s="1"/>
  <c r="Q9" i="39"/>
  <c r="O9" i="39"/>
  <c r="N9" i="39"/>
  <c r="L9" i="39"/>
  <c r="K9" i="39"/>
  <c r="I9" i="39"/>
  <c r="H9" i="39"/>
  <c r="F9" i="39"/>
  <c r="E9" i="39"/>
  <c r="C9" i="39"/>
  <c r="B9" i="39"/>
  <c r="AA8" i="39"/>
  <c r="Z8" i="39"/>
  <c r="X8" i="39"/>
  <c r="W8" i="39"/>
  <c r="U8" i="39"/>
  <c r="T8" i="39"/>
  <c r="R8" i="39"/>
  <c r="Q8" i="39"/>
  <c r="O8" i="39"/>
  <c r="N8" i="39"/>
  <c r="L8" i="39"/>
  <c r="K8" i="39"/>
  <c r="I8" i="39"/>
  <c r="H8" i="39"/>
  <c r="F8" i="39"/>
  <c r="E8" i="39"/>
  <c r="C8" i="39"/>
  <c r="B8" i="39"/>
  <c r="AA7" i="39"/>
  <c r="Z7" i="39"/>
  <c r="X7" i="39"/>
  <c r="W7" i="39"/>
  <c r="U7" i="39"/>
  <c r="T7" i="39"/>
  <c r="R7" i="39"/>
  <c r="Q7" i="39"/>
  <c r="O7" i="39"/>
  <c r="N7" i="39"/>
  <c r="L7" i="39"/>
  <c r="K7" i="39"/>
  <c r="I7" i="39"/>
  <c r="H7" i="39"/>
  <c r="F7" i="39"/>
  <c r="E7" i="39"/>
  <c r="C7" i="39"/>
  <c r="B7" i="39"/>
  <c r="C18" i="23"/>
  <c r="B18" i="23"/>
  <c r="C17" i="23"/>
  <c r="B17" i="23"/>
  <c r="C16" i="23"/>
  <c r="B16" i="23"/>
  <c r="C11" i="23"/>
  <c r="B11" i="23"/>
  <c r="C10" i="23"/>
  <c r="B10" i="23"/>
  <c r="C9" i="23"/>
  <c r="B9" i="23"/>
  <c r="C8" i="23"/>
  <c r="B8" i="23"/>
  <c r="C7" i="23"/>
  <c r="B7" i="23"/>
  <c r="C6" i="23"/>
  <c r="B6" i="23"/>
  <c r="V25" i="29" l="1"/>
  <c r="AB27" i="29"/>
  <c r="M28" i="29"/>
  <c r="V33" i="29"/>
  <c r="S34" i="29"/>
  <c r="AB21" i="39"/>
  <c r="G25" i="29"/>
  <c r="J26" i="29"/>
  <c r="P26" i="29"/>
  <c r="M27" i="29"/>
  <c r="Y27" i="29"/>
  <c r="S29" i="29"/>
  <c r="E7" i="23"/>
  <c r="E11" i="23"/>
  <c r="AB9" i="39"/>
  <c r="J13" i="39"/>
  <c r="S14" i="39"/>
  <c r="J15" i="39"/>
  <c r="S16" i="39"/>
  <c r="Y30" i="29"/>
  <c r="AB31" i="29"/>
  <c r="G19" i="39"/>
  <c r="AB20" i="39"/>
  <c r="G22" i="39"/>
  <c r="M22" i="39"/>
  <c r="J23" i="39"/>
  <c r="S30" i="39"/>
  <c r="Y30" i="39"/>
  <c r="AB31" i="39"/>
  <c r="M34" i="39"/>
  <c r="S31" i="29"/>
  <c r="E9" i="23"/>
  <c r="E17" i="23"/>
  <c r="J7" i="39"/>
  <c r="V9" i="39"/>
  <c r="Y10" i="39"/>
  <c r="P13" i="39"/>
  <c r="D15" i="39"/>
  <c r="V15" i="39"/>
  <c r="M16" i="39"/>
  <c r="D28" i="39"/>
  <c r="Y29" i="39"/>
  <c r="V17" i="29"/>
  <c r="D23" i="29"/>
  <c r="D11" i="39"/>
  <c r="P11" i="39"/>
  <c r="V11" i="39"/>
  <c r="G12" i="39"/>
  <c r="M14" i="39"/>
  <c r="P23" i="39"/>
  <c r="V23" i="39"/>
  <c r="Y24" i="39"/>
  <c r="D25" i="39"/>
  <c r="J25" i="39"/>
  <c r="G26" i="39"/>
  <c r="Y26" i="39"/>
  <c r="G28" i="39"/>
  <c r="S28" i="39"/>
  <c r="G34" i="39"/>
  <c r="D15" i="29"/>
  <c r="G16" i="29"/>
  <c r="M16" i="29"/>
  <c r="Y16" i="29"/>
  <c r="AB17" i="29"/>
  <c r="G18" i="29"/>
  <c r="S18" i="29"/>
  <c r="P19" i="29"/>
  <c r="AB21" i="29"/>
  <c r="M22" i="29"/>
  <c r="Y29" i="29"/>
  <c r="D30" i="29"/>
  <c r="Y31" i="29"/>
  <c r="D32" i="29"/>
  <c r="AB34" i="29"/>
  <c r="Y35" i="29"/>
  <c r="S34" i="39"/>
  <c r="D35" i="39"/>
  <c r="E5" i="42"/>
  <c r="E7" i="42"/>
  <c r="E9" i="42"/>
  <c r="E15" i="42"/>
  <c r="E17" i="42"/>
  <c r="J8" i="29"/>
  <c r="Y11" i="29"/>
  <c r="M26" i="29"/>
  <c r="J27" i="29"/>
  <c r="D9" i="39"/>
  <c r="P9" i="39"/>
  <c r="AB10" i="39"/>
  <c r="G11" i="39"/>
  <c r="P17" i="39"/>
  <c r="AB17" i="39"/>
  <c r="G25" i="39"/>
  <c r="M25" i="39"/>
  <c r="M8" i="29"/>
  <c r="J9" i="29"/>
  <c r="S10" i="29"/>
  <c r="G14" i="29"/>
  <c r="M15" i="29"/>
  <c r="J16" i="29"/>
  <c r="AB18" i="29"/>
  <c r="AB20" i="29"/>
  <c r="G21" i="29"/>
  <c r="S21" i="29"/>
  <c r="V22" i="29"/>
  <c r="AB22" i="29"/>
  <c r="D26" i="29"/>
  <c r="Y32" i="29"/>
  <c r="Y34" i="29"/>
  <c r="D35" i="29"/>
  <c r="AB35" i="29"/>
  <c r="M36" i="29"/>
  <c r="P7" i="39"/>
  <c r="V7" i="39"/>
  <c r="G8" i="39"/>
  <c r="S8" i="39"/>
  <c r="J9" i="39"/>
  <c r="M7" i="39"/>
  <c r="S7" i="39"/>
  <c r="Y7" i="39"/>
  <c r="D8" i="39"/>
  <c r="P8" i="39"/>
  <c r="G9" i="39"/>
  <c r="M9" i="39"/>
  <c r="M10" i="39"/>
  <c r="J11" i="39"/>
  <c r="Y12" i="39"/>
  <c r="S15" i="39"/>
  <c r="Y16" i="39"/>
  <c r="D17" i="39"/>
  <c r="D18" i="39"/>
  <c r="J18" i="39"/>
  <c r="P18" i="39"/>
  <c r="V18" i="39"/>
  <c r="Y19" i="39"/>
  <c r="D20" i="39"/>
  <c r="J20" i="39"/>
  <c r="P20" i="39"/>
  <c r="S21" i="39"/>
  <c r="Y21" i="39"/>
  <c r="Y22" i="39"/>
  <c r="Y23" i="39"/>
  <c r="D24" i="39"/>
  <c r="J24" i="39"/>
  <c r="P24" i="39"/>
  <c r="V25" i="39"/>
  <c r="AB26" i="39"/>
  <c r="G27" i="39"/>
  <c r="M27" i="39"/>
  <c r="S27" i="39"/>
  <c r="Y28" i="39"/>
  <c r="J29" i="39"/>
  <c r="P29" i="39"/>
  <c r="AB29" i="39"/>
  <c r="P32" i="39"/>
  <c r="V32" i="39"/>
  <c r="M33" i="39"/>
  <c r="S33" i="39"/>
  <c r="P35" i="39"/>
  <c r="AB35" i="39"/>
  <c r="Y7" i="29"/>
  <c r="D9" i="29"/>
  <c r="G10" i="29"/>
  <c r="S13" i="29"/>
  <c r="D14" i="29"/>
  <c r="V14" i="29"/>
  <c r="S15" i="29"/>
  <c r="P16" i="29"/>
  <c r="D17" i="29"/>
  <c r="J17" i="29"/>
  <c r="P22" i="29"/>
  <c r="V23" i="29"/>
  <c r="G24" i="29"/>
  <c r="S24" i="29"/>
  <c r="Y24" i="29"/>
  <c r="S25" i="29"/>
  <c r="AB26" i="29"/>
  <c r="D29" i="29"/>
  <c r="P29" i="29"/>
  <c r="V29" i="29"/>
  <c r="G30" i="29"/>
  <c r="G31" i="29"/>
  <c r="P32" i="29"/>
  <c r="D33" i="29"/>
  <c r="J33" i="29"/>
  <c r="G34" i="29"/>
  <c r="P35" i="29"/>
  <c r="M11" i="39"/>
  <c r="S11" i="39"/>
  <c r="D12" i="39"/>
  <c r="V12" i="39"/>
  <c r="AB12" i="39"/>
  <c r="AB13" i="39"/>
  <c r="Y14" i="39"/>
  <c r="G16" i="39"/>
  <c r="V16" i="39"/>
  <c r="AB16" i="39"/>
  <c r="G18" i="39"/>
  <c r="S18" i="39"/>
  <c r="Y18" i="39"/>
  <c r="J19" i="39"/>
  <c r="AB19" i="39"/>
  <c r="G20" i="39"/>
  <c r="D21" i="39"/>
  <c r="V21" i="39"/>
  <c r="AB22" i="39"/>
  <c r="G23" i="39"/>
  <c r="AB23" i="39"/>
  <c r="G24" i="39"/>
  <c r="S25" i="39"/>
  <c r="J26" i="39"/>
  <c r="D27" i="39"/>
  <c r="J27" i="39"/>
  <c r="V28" i="39"/>
  <c r="AB28" i="39"/>
  <c r="G29" i="39"/>
  <c r="M29" i="39"/>
  <c r="G32" i="39"/>
  <c r="M32" i="39"/>
  <c r="V33" i="39"/>
  <c r="D36" i="39"/>
  <c r="J36" i="39"/>
  <c r="AB7" i="29"/>
  <c r="P8" i="29"/>
  <c r="V8" i="29"/>
  <c r="D10" i="29"/>
  <c r="G11" i="29"/>
  <c r="D12" i="29"/>
  <c r="S12" i="29"/>
  <c r="Y12" i="29"/>
  <c r="J13" i="29"/>
  <c r="M14" i="29"/>
  <c r="AB15" i="29"/>
  <c r="G17" i="29"/>
  <c r="Y17" i="29"/>
  <c r="J18" i="29"/>
  <c r="G19" i="29"/>
  <c r="V19" i="29"/>
  <c r="AB19" i="29"/>
  <c r="Y20" i="29"/>
  <c r="J21" i="29"/>
  <c r="S22" i="29"/>
  <c r="M23" i="29"/>
  <c r="P24" i="29"/>
  <c r="P25" i="29"/>
  <c r="S26" i="29"/>
  <c r="P27" i="29"/>
  <c r="D28" i="29"/>
  <c r="J28" i="29"/>
  <c r="P30" i="29"/>
  <c r="D31" i="29"/>
  <c r="J31" i="29"/>
  <c r="G32" i="29"/>
  <c r="G33" i="29"/>
  <c r="D34" i="29"/>
  <c r="G35" i="29"/>
  <c r="D36" i="29"/>
  <c r="S36" i="29"/>
  <c r="Y36" i="29"/>
  <c r="E8" i="23"/>
  <c r="E16" i="23"/>
  <c r="E18" i="23"/>
  <c r="G7" i="39"/>
  <c r="J8" i="39"/>
  <c r="Y8" i="39"/>
  <c r="G10" i="39"/>
  <c r="P10" i="39"/>
  <c r="V10" i="39"/>
  <c r="Y11" i="39"/>
  <c r="M12" i="39"/>
  <c r="V13" i="39"/>
  <c r="D14" i="39"/>
  <c r="J14" i="39"/>
  <c r="M15" i="39"/>
  <c r="AB15" i="39"/>
  <c r="J17" i="39"/>
  <c r="S17" i="39"/>
  <c r="Y17" i="39"/>
  <c r="AB18" i="39"/>
  <c r="V20" i="39"/>
  <c r="J21" i="39"/>
  <c r="S22" i="39"/>
  <c r="M23" i="39"/>
  <c r="S23" i="39"/>
  <c r="P26" i="39"/>
  <c r="V26" i="39"/>
  <c r="P27" i="39"/>
  <c r="V27" i="39"/>
  <c r="S32" i="39"/>
  <c r="Y32" i="39"/>
  <c r="P36" i="39"/>
  <c r="V36" i="39"/>
  <c r="D5" i="42"/>
  <c r="D6" i="42"/>
  <c r="D7" i="42"/>
  <c r="D8" i="42"/>
  <c r="D9" i="42"/>
  <c r="D10" i="42"/>
  <c r="D15" i="42"/>
  <c r="D16" i="42"/>
  <c r="D17" i="42"/>
  <c r="G8" i="29"/>
  <c r="G9" i="29"/>
  <c r="J12" i="29"/>
  <c r="P14" i="29"/>
  <c r="J15" i="29"/>
  <c r="P15" i="29"/>
  <c r="M19" i="29"/>
  <c r="S20" i="29"/>
  <c r="Y22" i="29"/>
  <c r="Y23" i="29"/>
  <c r="V27" i="29"/>
  <c r="V28" i="29"/>
  <c r="G29" i="29"/>
  <c r="E6" i="23"/>
  <c r="E10" i="23"/>
  <c r="AB7" i="39"/>
  <c r="G13" i="39"/>
  <c r="M13" i="39"/>
  <c r="D30" i="39"/>
  <c r="J30" i="39"/>
  <c r="D31" i="39"/>
  <c r="J31" i="39"/>
  <c r="V34" i="39"/>
  <c r="AB34" i="39"/>
  <c r="V35" i="39"/>
  <c r="AB36" i="39"/>
  <c r="M7" i="29"/>
  <c r="P10" i="29"/>
  <c r="V10" i="29"/>
  <c r="V12" i="29"/>
  <c r="P13" i="29"/>
  <c r="V13" i="29"/>
  <c r="S17" i="29"/>
  <c r="Y19" i="29"/>
  <c r="D21" i="29"/>
  <c r="D22" i="29"/>
  <c r="AB23" i="29"/>
  <c r="AB25" i="29"/>
  <c r="G26" i="29"/>
  <c r="J29" i="29"/>
  <c r="D7" i="39"/>
  <c r="M8" i="39"/>
  <c r="V8" i="39"/>
  <c r="AB8" i="39"/>
  <c r="D10" i="39"/>
  <c r="S10" i="39"/>
  <c r="AB11" i="39"/>
  <c r="J12" i="39"/>
  <c r="P12" i="39"/>
  <c r="S13" i="39"/>
  <c r="G14" i="39"/>
  <c r="P15" i="39"/>
  <c r="Y15" i="39"/>
  <c r="D16" i="39"/>
  <c r="G17" i="39"/>
  <c r="V17" i="39"/>
  <c r="D19" i="39"/>
  <c r="M19" i="39"/>
  <c r="S19" i="39"/>
  <c r="M20" i="39"/>
  <c r="S20" i="39"/>
  <c r="Y25" i="39"/>
  <c r="M26" i="39"/>
  <c r="Y27" i="39"/>
  <c r="M28" i="39"/>
  <c r="V29" i="39"/>
  <c r="P30" i="39"/>
  <c r="V30" i="39"/>
  <c r="AB32" i="39"/>
  <c r="G33" i="39"/>
  <c r="AB33" i="39"/>
  <c r="G35" i="39"/>
  <c r="M35" i="39"/>
  <c r="G36" i="39"/>
  <c r="M36" i="39"/>
  <c r="P7" i="29"/>
  <c r="P9" i="29"/>
  <c r="AB10" i="29"/>
  <c r="V11" i="29"/>
  <c r="AB11" i="29"/>
  <c r="Y13" i="29"/>
  <c r="Y15" i="29"/>
  <c r="D16" i="29"/>
  <c r="D18" i="29"/>
  <c r="D19" i="29"/>
  <c r="G22" i="29"/>
  <c r="M24" i="29"/>
  <c r="V30" i="29"/>
  <c r="AB30" i="29"/>
  <c r="P31" i="29"/>
  <c r="V31" i="29"/>
  <c r="V32" i="29"/>
  <c r="AB32" i="29"/>
  <c r="P34" i="29"/>
  <c r="V34" i="29"/>
  <c r="J36" i="29"/>
  <c r="G28" i="29"/>
  <c r="AB29" i="29"/>
  <c r="V36" i="29"/>
  <c r="P19" i="39"/>
  <c r="Y20" i="39"/>
  <c r="G21" i="39"/>
  <c r="M21" i="39"/>
  <c r="P22" i="39"/>
  <c r="D23" i="39"/>
  <c r="M24" i="39"/>
  <c r="V24" i="39"/>
  <c r="AB24" i="39"/>
  <c r="D26" i="39"/>
  <c r="S26" i="39"/>
  <c r="AB27" i="39"/>
  <c r="J28" i="39"/>
  <c r="P28" i="39"/>
  <c r="S29" i="39"/>
  <c r="G30" i="39"/>
  <c r="V31" i="39"/>
  <c r="D32" i="39"/>
  <c r="J32" i="39"/>
  <c r="D33" i="39"/>
  <c r="Y33" i="39"/>
  <c r="D34" i="39"/>
  <c r="Y34" i="39"/>
  <c r="S35" i="39"/>
  <c r="Y35" i="39"/>
  <c r="S36" i="39"/>
  <c r="D7" i="29"/>
  <c r="S7" i="29"/>
  <c r="S8" i="29"/>
  <c r="Y8" i="29"/>
  <c r="M9" i="29"/>
  <c r="M11" i="29"/>
  <c r="S11" i="29"/>
  <c r="G13" i="29"/>
  <c r="M13" i="29"/>
  <c r="AB14" i="29"/>
  <c r="G15" i="29"/>
  <c r="V16" i="29"/>
  <c r="AB16" i="29"/>
  <c r="P18" i="29"/>
  <c r="V18" i="29"/>
  <c r="J20" i="29"/>
  <c r="P21" i="29"/>
  <c r="V21" i="29"/>
  <c r="J23" i="29"/>
  <c r="P23" i="29"/>
  <c r="D25" i="29"/>
  <c r="J25" i="29"/>
  <c r="Y26" i="29"/>
  <c r="D27" i="29"/>
  <c r="S28" i="29"/>
  <c r="Y28" i="29"/>
  <c r="S33" i="29"/>
  <c r="Y33" i="29"/>
  <c r="M35" i="29"/>
  <c r="S35" i="29"/>
  <c r="AB24" i="29"/>
  <c r="V26" i="29"/>
  <c r="J30" i="29"/>
  <c r="J32" i="29"/>
  <c r="P33" i="29"/>
  <c r="J35" i="29"/>
  <c r="S16" i="29"/>
  <c r="P17" i="29"/>
  <c r="Y21" i="29"/>
  <c r="S23" i="29"/>
  <c r="M25" i="29"/>
  <c r="G27" i="29"/>
  <c r="AB28" i="29"/>
  <c r="AB33" i="29"/>
  <c r="V35" i="29"/>
  <c r="M18" i="29"/>
  <c r="G20" i="29"/>
  <c r="M21" i="29"/>
  <c r="G23" i="29"/>
  <c r="P28" i="29"/>
  <c r="G7" i="29"/>
  <c r="D8" i="29"/>
  <c r="AB8" i="29"/>
  <c r="M10" i="29"/>
  <c r="J11" i="29"/>
  <c r="G12" i="29"/>
  <c r="D13" i="29"/>
  <c r="AB13" i="29"/>
  <c r="Y14" i="29"/>
  <c r="V15" i="29"/>
  <c r="Y18" i="29"/>
  <c r="J19" i="29"/>
  <c r="P20" i="29"/>
  <c r="J22" i="29"/>
  <c r="D24" i="29"/>
  <c r="Y25" i="29"/>
  <c r="S27" i="29"/>
  <c r="M29" i="29"/>
  <c r="S30" i="29"/>
  <c r="S32" i="29"/>
  <c r="M34" i="29"/>
  <c r="G36" i="29"/>
  <c r="P33" i="39"/>
  <c r="J35" i="39"/>
  <c r="D6" i="23"/>
  <c r="D7" i="23"/>
  <c r="D8" i="23"/>
  <c r="D9" i="23"/>
  <c r="D10" i="23"/>
  <c r="D11" i="23"/>
  <c r="D16" i="23"/>
  <c r="D17" i="23"/>
  <c r="D18" i="23"/>
</calcChain>
</file>

<file path=xl/sharedStrings.xml><?xml version="1.0" encoding="utf-8"?>
<sst xmlns="http://schemas.openxmlformats.org/spreadsheetml/2006/main" count="711" uniqueCount="144">
  <si>
    <t>Показник</t>
  </si>
  <si>
    <t>2020 р.</t>
  </si>
  <si>
    <t>зміна значення</t>
  </si>
  <si>
    <t>%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</si>
  <si>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</si>
  <si>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</si>
  <si>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</si>
  <si>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</si>
  <si>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</si>
  <si>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</si>
  <si>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Отримували послуги, тис. осіб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</si>
  <si>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</si>
  <si>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</si>
  <si>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</si>
  <si>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</si>
  <si>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</si>
  <si>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</si>
  <si>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</si>
  <si>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</si>
  <si>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</si>
  <si>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</si>
  <si>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</si>
  <si>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</si>
  <si>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</si>
  <si>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</si>
  <si>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</si>
  <si>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</si>
  <si>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</si>
  <si>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</si>
  <si>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</si>
  <si>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</si>
  <si>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</si>
  <si>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</si>
  <si>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</si>
  <si>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</si>
  <si>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</si>
  <si>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</si>
  <si>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</si>
  <si>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</si>
  <si>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</si>
  <si>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</si>
  <si>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</si>
  <si>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</si>
  <si>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</si>
  <si>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</si>
  <si>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</si>
  <si>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</si>
  <si>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Надання послуг Державною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</si>
  <si>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Державною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</si>
  <si>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Державною службою зайнятості громадянам</t>
  </si>
  <si>
    <t xml:space="preserve">Надання послуг Державною службою зайнятості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</si>
  <si>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</si>
  <si>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Інформація про надання послуг Державною службою зайнятості</t>
  </si>
  <si>
    <t>Надання послуг Державною службою зайнятості</t>
  </si>
  <si>
    <r>
      <t>Надання послуг Державною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</si>
  <si>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</si>
  <si>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Державною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</si>
  <si>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у січні      2021 р.</t>
  </si>
  <si>
    <t>на                            1 лютого             2020 р.</t>
  </si>
  <si>
    <t>на                            1 лютого            2021 р.</t>
  </si>
  <si>
    <t xml:space="preserve"> у січні                  2020 р.</t>
  </si>
  <si>
    <t>2021</t>
  </si>
  <si>
    <t>у % 2021         до 2020</t>
  </si>
  <si>
    <t>Всього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</si>
  <si>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</si>
  <si>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</si>
  <si>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</si>
  <si>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</si>
  <si>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</si>
  <si>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</si>
  <si>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</si>
  <si>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</si>
  <si>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Крижопільська районна філія Вінницького обласного центру зайнятості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</si>
  <si>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</si>
  <si>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</si>
  <si>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</si>
  <si>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</si>
  <si>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</si>
  <si>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Оратівська районна філія Вінницького обласного центру зайнятості</t>
  </si>
  <si>
    <t>Піщанська районна філія Вінницького обласного центру зайнятості</t>
  </si>
  <si>
    <t>Погребищенська районна філія Вінницького обласного центру зайнятості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</si>
  <si>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</si>
  <si>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</si>
  <si>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</si>
  <si>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</si>
  <si>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</si>
  <si>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</si>
  <si>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</si>
  <si>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</si>
  <si>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</si>
  <si>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Ямпільська районна філія Вінницького ОЦЗ</t>
  </si>
  <si>
    <t>Ладижинська міська філія Вінницького обласного центру зайнятості</t>
  </si>
  <si>
    <t>ВІННИЦЬКИЙ МІСЬКИЙ ЦЕНТР ЗАЙНЯТОСТІ</t>
  </si>
  <si>
    <t>Отримували послуги, 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</si>
  <si>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</si>
  <si>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</si>
  <si>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</si>
  <si>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</si>
  <si>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</si>
  <si>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Мали статус безробітного,  осіб</t>
  </si>
  <si>
    <t>Отримували допомогу по безробіттю,  осіб</t>
  </si>
  <si>
    <t>2021 р.</t>
  </si>
  <si>
    <t>Всього отримали роботу (у т.ч. до набуття статусу безробітного),  осіб</t>
  </si>
  <si>
    <t>Проходили професійне навчання, осіб</t>
  </si>
  <si>
    <t>Отримували послуги, осіб</t>
  </si>
  <si>
    <t>Кількість безробітних, охоплених профорієнтаційними послугами, осіб</t>
  </si>
  <si>
    <t>Отримували послуги,осіб</t>
  </si>
  <si>
    <t>Отримували допомогу по безробіттю, осіб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</si>
  <si>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</si>
  <si>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</si>
  <si>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</si>
  <si>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</si>
  <si>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</si>
  <si>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з них:</t>
  </si>
  <si>
    <t>жінки</t>
  </si>
  <si>
    <t>чоловіки</t>
  </si>
  <si>
    <t>осіб</t>
  </si>
  <si>
    <t>Всього отримали роботу,  осіб</t>
  </si>
  <si>
    <t>Кількість безробітних, охоплених профорієнтацій-ними послугами</t>
  </si>
  <si>
    <t xml:space="preserve"> у січні-вересні 2020 р.</t>
  </si>
  <si>
    <t xml:space="preserve">   у січні-вересні 2021 р.</t>
  </si>
  <si>
    <t xml:space="preserve">  1 жовтня           2020 р.</t>
  </si>
  <si>
    <t xml:space="preserve">  1 жовтня           2021 р.</t>
  </si>
  <si>
    <r>
      <t xml:space="preserve">    Надання послуг Державною службою зайнятості особам, що мають додаткові гарантії у сприянні працевлаштуванню у  у січні-жовтні 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</si>
  <si>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у січні-вересні    2020 р.</t>
  </si>
  <si>
    <t xml:space="preserve"> у січні-вересні      2021 р.</t>
  </si>
  <si>
    <t>на                            1 жовтня             2020 р.</t>
  </si>
  <si>
    <t>на                            1 жовтня            2021 р.</t>
  </si>
  <si>
    <t xml:space="preserve">    Надання послуг Державною службою зайнятості                                                                               особам з інвалідністю у  у січні-вересні 2020-2021 рр.</t>
  </si>
  <si>
    <t xml:space="preserve"> у  січні-вересні    2020 р.</t>
  </si>
  <si>
    <t>у  січні-вересні     2021 р.</t>
  </si>
  <si>
    <t>Надання послуг Державної служби зайнятості особам
з числа військовослужбовців, які брали участь в антитерористичній операції  (операції об'єднаних сил) у січні-вересні 2020-2021 рр.</t>
  </si>
  <si>
    <t xml:space="preserve"> у січні-вересні                  2020 р.</t>
  </si>
  <si>
    <t>на                            1 жовтня            2020 р.</t>
  </si>
  <si>
    <t>на                            1 жовтня           2021 р.</t>
  </si>
  <si>
    <r>
      <t xml:space="preserve">    Надання послуг Державною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 у січні-вересні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</si>
  <si>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у січні-вересні                 2020 р.</t>
  </si>
  <si>
    <t>Надання послуг Державною службою зайнятості  молоді у віці до 35 років
 у січні-вересні 2020-2021 рр.</t>
  </si>
  <si>
    <t>у січні-вересні 2021 року</t>
  </si>
  <si>
    <t>Станом на 01.10.2021:</t>
  </si>
  <si>
    <t>Надання послуг Державною службою зайнятості жінкам                                                                                                                                                                     у січні-вересні 2021 року</t>
  </si>
  <si>
    <t>Надання послуг Державною службою зайнятості чоловікам                                                                                                                                                                         у січні-вересні 2021 року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</si>
  <si>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 у січні-вересні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</si>
  <si>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 у січні-вересні 2020 - 2021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</si>
</sst>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9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 Cyr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 Cyr"/>
      <charset val="204"/>
    </font>
    <font>
      <sz val="11"/>
      <color theme="1"/>
      <name val="Times New Roman Cyr"/>
      <charset val="204"/>
    </font>
    <font>
      <sz val="10"/>
      <color theme="1"/>
      <name val="Times New Roman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4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3" fillId="0" borderId="0"/>
    <xf numFmtId="0" fontId="17" fillId="0" borderId="0"/>
    <xf numFmtId="0" fontId="56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21" borderId="0" applyNumberFormat="0" applyBorder="0" applyAlignment="0" applyProtection="0"/>
    <xf numFmtId="0" fontId="65" fillId="9" borderId="16" applyNumberFormat="0" applyAlignment="0" applyProtection="0"/>
    <xf numFmtId="0" fontId="68" fillId="22" borderId="17" applyNumberFormat="0" applyAlignment="0" applyProtection="0"/>
    <xf numFmtId="0" fontId="59" fillId="22" borderId="16" applyNumberFormat="0" applyAlignment="0" applyProtection="0"/>
    <xf numFmtId="0" fontId="62" fillId="0" borderId="18" applyNumberFormat="0" applyFill="0" applyAlignment="0" applyProtection="0"/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4" fillId="0" borderId="0" applyNumberFormat="0" applyFill="0" applyBorder="0" applyAlignment="0" applyProtection="0"/>
    <xf numFmtId="0" fontId="70" fillId="0" borderId="21" applyNumberFormat="0" applyFill="0" applyAlignment="0" applyProtection="0"/>
    <xf numFmtId="0" fontId="60" fillId="23" borderId="22" applyNumberFormat="0" applyAlignment="0" applyProtection="0"/>
    <xf numFmtId="0" fontId="69" fillId="0" borderId="0" applyNumberFormat="0" applyFill="0" applyBorder="0" applyAlignment="0" applyProtection="0"/>
    <xf numFmtId="0" fontId="67" fillId="24" borderId="0" applyNumberFormat="0" applyBorder="0" applyAlignment="0" applyProtection="0"/>
    <xf numFmtId="0" fontId="58" fillId="5" borderId="0" applyNumberFormat="0" applyBorder="0" applyAlignment="0" applyProtection="0"/>
    <xf numFmtId="0" fontId="61" fillId="0" borderId="0" applyNumberFormat="0" applyFill="0" applyBorder="0" applyAlignment="0" applyProtection="0"/>
    <xf numFmtId="0" fontId="56" fillId="25" borderId="23" applyNumberFormat="0" applyFont="0" applyAlignment="0" applyProtection="0"/>
    <xf numFmtId="0" fontId="66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60" fillId="45" borderId="22" applyNumberFormat="0" applyAlignment="0" applyProtection="0"/>
    <xf numFmtId="0" fontId="65" fillId="31" borderId="16" applyNumberFormat="0" applyAlignment="0" applyProtection="0"/>
    <xf numFmtId="0" fontId="57" fillId="43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57" fillId="41" borderId="0" applyNumberFormat="0" applyBorder="0" applyAlignment="0" applyProtection="0"/>
    <xf numFmtId="0" fontId="57" fillId="40" borderId="0" applyNumberFormat="0" applyBorder="0" applyAlignment="0" applyProtection="0"/>
    <xf numFmtId="0" fontId="57" fillId="39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34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17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1" borderId="0" applyNumberFormat="0" applyBorder="0" applyAlignment="0" applyProtection="0"/>
    <xf numFmtId="0" fontId="17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6" borderId="0" applyNumberFormat="0" applyBorder="0" applyAlignment="0" applyProtection="0"/>
    <xf numFmtId="0" fontId="31" fillId="0" borderId="0"/>
    <xf numFmtId="0" fontId="67" fillId="46" borderId="0" applyNumberFormat="0" applyBorder="0" applyAlignment="0" applyProtection="0"/>
    <xf numFmtId="0" fontId="59" fillId="44" borderId="16" applyNumberFormat="0" applyAlignment="0" applyProtection="0"/>
    <xf numFmtId="0" fontId="58" fillId="27" borderId="0" applyNumberFormat="0" applyBorder="0" applyAlignment="0" applyProtection="0"/>
    <xf numFmtId="0" fontId="14" fillId="47" borderId="23" applyNumberFormat="0" applyFont="0" applyAlignment="0" applyProtection="0"/>
    <xf numFmtId="0" fontId="68" fillId="44" borderId="17" applyNumberFormat="0" applyAlignment="0" applyProtection="0"/>
    <xf numFmtId="0" fontId="72" fillId="0" borderId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73" fillId="28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43" borderId="0" applyNumberFormat="0" applyBorder="0" applyAlignment="0" applyProtection="0"/>
    <xf numFmtId="0" fontId="67" fillId="46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10" borderId="0" applyNumberFormat="0" applyBorder="0" applyAlignment="0" applyProtection="0"/>
    <xf numFmtId="0" fontId="17" fillId="24" borderId="0" applyNumberFormat="0" applyBorder="0" applyAlignment="0" applyProtection="0"/>
    <xf numFmtId="0" fontId="57" fillId="10" borderId="0" applyNumberFormat="0" applyBorder="0" applyAlignment="0" applyProtection="0"/>
    <xf numFmtId="0" fontId="57" fillId="9" borderId="0" applyNumberFormat="0" applyBorder="0" applyAlignment="0" applyProtection="0"/>
    <xf numFmtId="0" fontId="57" fillId="22" borderId="0" applyNumberFormat="0" applyBorder="0" applyAlignment="0" applyProtection="0"/>
    <xf numFmtId="0" fontId="57" fillId="24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16" borderId="0" applyNumberFormat="0" applyBorder="0" applyAlignment="0" applyProtection="0"/>
    <xf numFmtId="0" fontId="57" fillId="21" borderId="0" applyNumberFormat="0" applyBorder="0" applyAlignment="0" applyProtection="0"/>
    <xf numFmtId="0" fontId="57" fillId="23" borderId="0" applyNumberFormat="0" applyBorder="0" applyAlignment="0" applyProtection="0"/>
    <xf numFmtId="0" fontId="57" fillId="13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8" fillId="5" borderId="0" applyNumberFormat="0" applyBorder="0" applyAlignment="0" applyProtection="0"/>
    <xf numFmtId="0" fontId="59" fillId="22" borderId="16" applyNumberFormat="0" applyAlignment="0" applyProtection="0"/>
    <xf numFmtId="0" fontId="60" fillId="23" borderId="22" applyNumberFormat="0" applyAlignment="0" applyProtection="0"/>
    <xf numFmtId="0" fontId="61" fillId="0" borderId="0" applyNumberFormat="0" applyFill="0" applyBorder="0" applyAlignment="0" applyProtection="0"/>
    <xf numFmtId="0" fontId="73" fillId="6" borderId="0" applyNumberFormat="0" applyBorder="0" applyAlignment="0" applyProtection="0"/>
    <xf numFmtId="0" fontId="80" fillId="0" borderId="25" applyNumberFormat="0" applyFill="0" applyAlignment="0" applyProtection="0"/>
    <xf numFmtId="0" fontId="81" fillId="0" borderId="26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65" fillId="9" borderId="16" applyNumberFormat="0" applyAlignment="0" applyProtection="0"/>
    <xf numFmtId="0" fontId="66" fillId="0" borderId="24" applyNumberFormat="0" applyFill="0" applyAlignment="0" applyProtection="0"/>
    <xf numFmtId="0" fontId="67" fillId="24" borderId="0" applyNumberFormat="0" applyBorder="0" applyAlignment="0" applyProtection="0"/>
    <xf numFmtId="0" fontId="17" fillId="25" borderId="23" applyNumberFormat="0" applyFont="0" applyAlignment="0" applyProtection="0"/>
    <xf numFmtId="0" fontId="68" fillId="22" borderId="17" applyNumberFormat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0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4" borderId="0" applyNumberFormat="0" applyBorder="0" applyAlignment="0" applyProtection="0"/>
    <xf numFmtId="0" fontId="17" fillId="56" borderId="0" applyNumberFormat="0" applyBorder="0" applyAlignment="0" applyProtection="0"/>
    <xf numFmtId="0" fontId="17" fillId="55" borderId="0" applyNumberFormat="0" applyBorder="0" applyAlignment="0" applyProtection="0"/>
    <xf numFmtId="0" fontId="17" fillId="57" borderId="0" applyNumberFormat="0" applyBorder="0" applyAlignment="0" applyProtection="0"/>
    <xf numFmtId="0" fontId="17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58" borderId="0" applyNumberFormat="0" applyBorder="0" applyAlignment="0" applyProtection="0"/>
    <xf numFmtId="0" fontId="17" fillId="56" borderId="0" applyNumberFormat="0" applyBorder="0" applyAlignment="0" applyProtection="0"/>
    <xf numFmtId="0" fontId="17" fillId="52" borderId="0" applyNumberFormat="0" applyBorder="0" applyAlignment="0" applyProtection="0"/>
    <xf numFmtId="0" fontId="17" fillId="50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60" borderId="0" applyNumberFormat="0" applyBorder="0" applyAlignment="0" applyProtection="0"/>
    <xf numFmtId="0" fontId="17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61" borderId="0" applyNumberFormat="0" applyBorder="0" applyAlignment="0" applyProtection="0"/>
    <xf numFmtId="0" fontId="57" fillId="52" borderId="0" applyNumberFormat="0" applyBorder="0" applyAlignment="0" applyProtection="0"/>
    <xf numFmtId="0" fontId="57" fillId="62" borderId="0" applyNumberFormat="0" applyBorder="0" applyAlignment="0" applyProtection="0"/>
    <xf numFmtId="0" fontId="57" fillId="61" borderId="0" applyNumberFormat="0" applyBorder="0" applyAlignment="0" applyProtection="0"/>
    <xf numFmtId="0" fontId="57" fillId="56" borderId="0" applyNumberFormat="0" applyBorder="0" applyAlignment="0" applyProtection="0"/>
    <xf numFmtId="0" fontId="57" fillId="52" borderId="0" applyNumberFormat="0" applyBorder="0" applyAlignment="0" applyProtection="0"/>
    <xf numFmtId="0" fontId="57" fillId="49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5" borderId="0" applyNumberFormat="0" applyBorder="0" applyAlignment="0" applyProtection="0"/>
    <xf numFmtId="0" fontId="57" fillId="49" borderId="0" applyNumberFormat="0" applyBorder="0" applyAlignment="0" applyProtection="0"/>
    <xf numFmtId="0" fontId="57" fillId="60" borderId="0" applyNumberFormat="0" applyBorder="0" applyAlignment="0" applyProtection="0"/>
    <xf numFmtId="0" fontId="57" fillId="66" borderId="0" applyNumberFormat="0" applyBorder="0" applyAlignment="0" applyProtection="0"/>
    <xf numFmtId="0" fontId="57" fillId="63" borderId="0" applyNumberFormat="0" applyBorder="0" applyAlignment="0" applyProtection="0"/>
    <xf numFmtId="0" fontId="57" fillId="67" borderId="0" applyNumberFormat="0" applyBorder="0" applyAlignment="0" applyProtection="0"/>
    <xf numFmtId="0" fontId="57" fillId="68" borderId="0" applyNumberFormat="0" applyBorder="0" applyAlignment="0" applyProtection="0"/>
    <xf numFmtId="0" fontId="57" fillId="62" borderId="0" applyNumberFormat="0" applyBorder="0" applyAlignment="0" applyProtection="0"/>
    <xf numFmtId="0" fontId="57" fillId="61" borderId="0" applyNumberFormat="0" applyBorder="0" applyAlignment="0" applyProtection="0"/>
    <xf numFmtId="0" fontId="57" fillId="69" borderId="0" applyNumberFormat="0" applyBorder="0" applyAlignment="0" applyProtection="0"/>
    <xf numFmtId="0" fontId="57" fillId="63" borderId="0" applyNumberFormat="0" applyBorder="0" applyAlignment="0" applyProtection="0"/>
    <xf numFmtId="0" fontId="57" fillId="70" borderId="0" applyNumberFormat="0" applyBorder="0" applyAlignment="0" applyProtection="0"/>
    <xf numFmtId="0" fontId="58" fillId="57" borderId="0" applyNumberFormat="0" applyBorder="0" applyAlignment="0" applyProtection="0"/>
    <xf numFmtId="0" fontId="83" fillId="53" borderId="16" applyNumberFormat="0" applyAlignment="0" applyProtection="0"/>
    <xf numFmtId="0" fontId="60" fillId="71" borderId="22" applyNumberFormat="0" applyAlignment="0" applyProtection="0"/>
    <xf numFmtId="49" fontId="84" fillId="0" borderId="0" applyFill="0" applyBorder="0" applyProtection="0">
      <alignment horizontal="left" vertical="center"/>
    </xf>
    <xf numFmtId="49" fontId="85" fillId="0" borderId="6" applyFill="0" applyProtection="0">
      <alignment horizontal="center" vertical="center" wrapText="1"/>
    </xf>
    <xf numFmtId="49" fontId="85" fillId="0" borderId="28" applyFill="0" applyProtection="0">
      <alignment horizontal="center" vertical="center" wrapText="1"/>
    </xf>
    <xf numFmtId="0" fontId="73" fillId="52" borderId="0" applyNumberFormat="0" applyBorder="0" applyAlignment="0" applyProtection="0"/>
    <xf numFmtId="0" fontId="65" fillId="58" borderId="16" applyNumberFormat="0" applyAlignment="0" applyProtection="0"/>
    <xf numFmtId="0" fontId="86" fillId="58" borderId="0" applyNumberFormat="0" applyBorder="0" applyAlignment="0" applyProtection="0"/>
    <xf numFmtId="0" fontId="87" fillId="50" borderId="23" applyNumberFormat="0" applyAlignment="0" applyProtection="0"/>
    <xf numFmtId="0" fontId="68" fillId="53" borderId="17" applyNumberFormat="0" applyAlignment="0" applyProtection="0"/>
  </cellStyleXfs>
  <cellXfs count="352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9" applyFont="1" applyAlignment="1">
      <alignment vertical="center" wrapText="1"/>
    </xf>
    <xf numFmtId="0" fontId="4" fillId="0" borderId="6" xfId="9" applyFont="1" applyBorder="1" applyAlignment="1">
      <alignment horizontal="center" vertical="center" wrapText="1"/>
    </xf>
    <xf numFmtId="0" fontId="10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4" fontId="10" fillId="0" borderId="0" xfId="9" applyNumberFormat="1" applyFont="1" applyAlignment="1">
      <alignment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165" fontId="33" fillId="0" borderId="0" xfId="9" applyNumberFormat="1" applyFont="1" applyAlignment="1">
      <alignment vertical="center" wrapText="1"/>
    </xf>
    <xf numFmtId="1" fontId="1" fillId="2" borderId="0" xfId="7" applyNumberFormat="1" applyFont="1" applyFill="1" applyProtection="1">
      <protection locked="0"/>
    </xf>
    <xf numFmtId="0" fontId="4" fillId="2" borderId="6" xfId="5" applyFont="1" applyFill="1" applyBorder="1" applyAlignment="1">
      <alignment horizontal="left"/>
    </xf>
    <xf numFmtId="1" fontId="2" fillId="0" borderId="0" xfId="16" applyNumberFormat="1" applyFont="1" applyAlignment="1" applyProtection="1">
      <alignment wrapText="1"/>
      <protection locked="0"/>
    </xf>
    <xf numFmtId="1" fontId="1" fillId="0" borderId="0" xfId="16" applyNumberFormat="1" applyFont="1" applyProtection="1">
      <protection locked="0"/>
    </xf>
    <xf numFmtId="1" fontId="5" fillId="0" borderId="0" xfId="16" applyNumberFormat="1" applyFont="1" applyAlignment="1" applyProtection="1">
      <alignment horizontal="center" vertical="center" wrapText="1"/>
      <protection locked="0"/>
    </xf>
    <xf numFmtId="1" fontId="48" fillId="0" borderId="0" xfId="16" applyNumberFormat="1" applyFont="1" applyProtection="1">
      <protection locked="0"/>
    </xf>
    <xf numFmtId="1" fontId="10" fillId="0" borderId="0" xfId="16" applyNumberFormat="1" applyFont="1" applyAlignment="1" applyProtection="1">
      <alignment horizontal="right"/>
      <protection locked="0"/>
    </xf>
    <xf numFmtId="1" fontId="9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5" xfId="16" applyNumberFormat="1" applyFont="1" applyFill="1" applyBorder="1" applyAlignment="1" applyProtection="1">
      <alignment horizontal="center" vertical="center"/>
      <protection locked="0"/>
    </xf>
    <xf numFmtId="165" fontId="33" fillId="0" borderId="0" xfId="8" applyNumberFormat="1" applyFont="1"/>
    <xf numFmtId="1" fontId="10" fillId="0" borderId="0" xfId="16" applyNumberFormat="1" applyFont="1" applyAlignment="1" applyProtection="1">
      <alignment horizontal="right" vertical="top"/>
      <protection locked="0"/>
    </xf>
    <xf numFmtId="1" fontId="55" fillId="2" borderId="6" xfId="8" applyNumberFormat="1" applyFont="1" applyFill="1" applyBorder="1" applyAlignment="1">
      <alignment horizontal="center" vertical="center" wrapText="1"/>
    </xf>
    <xf numFmtId="3" fontId="55" fillId="2" borderId="6" xfId="8" applyNumberFormat="1" applyFont="1" applyFill="1" applyBorder="1" applyAlignment="1">
      <alignment horizontal="center" vertical="center" wrapText="1"/>
    </xf>
    <xf numFmtId="164" fontId="88" fillId="2" borderId="6" xfId="8" applyNumberFormat="1" applyFont="1" applyFill="1" applyBorder="1" applyAlignment="1">
      <alignment horizontal="center" vertical="center" wrapText="1"/>
    </xf>
    <xf numFmtId="1" fontId="55" fillId="0" borderId="4" xfId="8" applyNumberFormat="1" applyFont="1" applyBorder="1" applyAlignment="1">
      <alignment horizontal="center" vertical="center" wrapText="1"/>
    </xf>
    <xf numFmtId="3" fontId="55" fillId="0" borderId="4" xfId="8" applyNumberFormat="1" applyFont="1" applyBorder="1" applyAlignment="1">
      <alignment horizontal="center" vertical="center" wrapText="1"/>
    </xf>
    <xf numFmtId="165" fontId="89" fillId="0" borderId="6" xfId="9" applyNumberFormat="1" applyFont="1" applyBorder="1" applyAlignment="1">
      <alignment horizontal="center" vertical="center" wrapText="1"/>
    </xf>
    <xf numFmtId="3" fontId="55" fillId="0" borderId="6" xfId="8" applyNumberFormat="1" applyFont="1" applyBorder="1" applyAlignment="1">
      <alignment horizontal="center" vertical="center" wrapText="1"/>
    </xf>
    <xf numFmtId="165" fontId="89" fillId="2" borderId="6" xfId="8" applyNumberFormat="1" applyFont="1" applyFill="1" applyBorder="1" applyAlignment="1">
      <alignment horizontal="center" vertical="center"/>
    </xf>
    <xf numFmtId="164" fontId="89" fillId="2" borderId="6" xfId="8" applyNumberFormat="1" applyFont="1" applyFill="1" applyBorder="1" applyAlignment="1">
      <alignment horizontal="center" vertical="center" wrapText="1"/>
    </xf>
    <xf numFmtId="3" fontId="5" fillId="2" borderId="6" xfId="8" applyNumberFormat="1" applyFont="1" applyFill="1" applyBorder="1" applyAlignment="1">
      <alignment horizontal="center" vertical="center" wrapText="1"/>
    </xf>
    <xf numFmtId="3" fontId="16" fillId="2" borderId="6" xfId="7" applyNumberFormat="1" applyFont="1" applyFill="1" applyBorder="1" applyAlignment="1" applyProtection="1">
      <alignment horizontal="center"/>
      <protection locked="0"/>
    </xf>
    <xf numFmtId="1" fontId="9" fillId="2" borderId="1" xfId="16" applyNumberFormat="1" applyFont="1" applyFill="1" applyBorder="1" applyAlignment="1" applyProtection="1">
      <alignment horizontal="center"/>
      <protection locked="0"/>
    </xf>
    <xf numFmtId="1" fontId="1" fillId="2" borderId="1" xfId="16" applyNumberFormat="1" applyFont="1" applyFill="1" applyBorder="1" applyAlignment="1" applyProtection="1">
      <alignment horizontal="center"/>
      <protection locked="0"/>
    </xf>
    <xf numFmtId="1" fontId="55" fillId="2" borderId="6" xfId="9" applyNumberFormat="1" applyFont="1" applyFill="1" applyBorder="1" applyAlignment="1">
      <alignment horizontal="center" vertical="center" wrapText="1"/>
    </xf>
    <xf numFmtId="3" fontId="74" fillId="2" borderId="6" xfId="13" applyNumberFormat="1" applyFont="1" applyFill="1" applyBorder="1" applyAlignment="1">
      <alignment horizontal="center" vertical="center"/>
    </xf>
    <xf numFmtId="164" fontId="74" fillId="2" borderId="6" xfId="13" applyNumberFormat="1" applyFont="1" applyFill="1" applyBorder="1" applyAlignment="1">
      <alignment horizontal="center" vertical="center"/>
    </xf>
    <xf numFmtId="3" fontId="75" fillId="2" borderId="6" xfId="13" applyNumberFormat="1" applyFont="1" applyFill="1" applyBorder="1" applyAlignment="1">
      <alignment horizontal="center" vertical="center"/>
    </xf>
    <xf numFmtId="164" fontId="75" fillId="2" borderId="6" xfId="13" applyNumberFormat="1" applyFont="1" applyFill="1" applyBorder="1" applyAlignment="1">
      <alignment horizontal="center" vertical="center"/>
    </xf>
    <xf numFmtId="1" fontId="55" fillId="2" borderId="6" xfId="1" applyNumberFormat="1" applyFont="1" applyFill="1" applyBorder="1" applyAlignment="1">
      <alignment horizontal="center" vertical="center" wrapText="1"/>
    </xf>
    <xf numFmtId="1" fontId="1" fillId="0" borderId="0" xfId="7" applyNumberFormat="1" applyFont="1" applyProtection="1">
      <protection locked="0"/>
    </xf>
    <xf numFmtId="1" fontId="47" fillId="0" borderId="1" xfId="7" applyNumberFormat="1" applyFont="1" applyBorder="1" applyProtection="1">
      <protection locked="0"/>
    </xf>
    <xf numFmtId="1" fontId="43" fillId="0" borderId="1" xfId="7" applyNumberFormat="1" applyFont="1" applyBorder="1" applyAlignment="1" applyProtection="1">
      <alignment horizontal="center"/>
      <protection locked="0"/>
    </xf>
    <xf numFmtId="1" fontId="10" fillId="0" borderId="0" xfId="7" applyNumberFormat="1" applyFont="1" applyAlignment="1" applyProtection="1">
      <alignment horizontal="right"/>
      <protection locked="0"/>
    </xf>
    <xf numFmtId="1" fontId="48" fillId="0" borderId="0" xfId="7" applyNumberFormat="1" applyFont="1" applyProtection="1">
      <protection locked="0"/>
    </xf>
    <xf numFmtId="1" fontId="44" fillId="0" borderId="6" xfId="7" applyNumberFormat="1" applyFont="1" applyBorder="1" applyAlignment="1">
      <alignment horizontal="center"/>
    </xf>
    <xf numFmtId="1" fontId="44" fillId="0" borderId="0" xfId="7" applyNumberFormat="1" applyFont="1" applyProtection="1">
      <protection locked="0"/>
    </xf>
    <xf numFmtId="0" fontId="2" fillId="0" borderId="6" xfId="7" applyFont="1" applyBorder="1" applyAlignment="1">
      <alignment horizontal="center" vertical="center" wrapText="1" shrinkToFit="1"/>
    </xf>
    <xf numFmtId="3" fontId="11" fillId="0" borderId="6" xfId="7" applyNumberFormat="1" applyFont="1" applyBorder="1" applyAlignment="1">
      <alignment horizontal="center" vertical="center" wrapText="1" shrinkToFit="1"/>
    </xf>
    <xf numFmtId="1" fontId="9" fillId="0" borderId="0" xfId="7" applyNumberFormat="1" applyFont="1" applyAlignment="1" applyProtection="1">
      <alignment vertical="center"/>
      <protection locked="0"/>
    </xf>
    <xf numFmtId="0" fontId="4" fillId="0" borderId="6" xfId="15" applyFont="1" applyBorder="1" applyAlignment="1">
      <alignment horizontal="left"/>
    </xf>
    <xf numFmtId="1" fontId="4" fillId="0" borderId="0" xfId="7" applyNumberFormat="1" applyFont="1" applyAlignment="1" applyProtection="1">
      <alignment horizontal="right"/>
      <protection locked="0"/>
    </xf>
    <xf numFmtId="0" fontId="4" fillId="0" borderId="6" xfId="5" applyFont="1" applyBorder="1" applyAlignment="1">
      <alignment horizontal="left"/>
    </xf>
    <xf numFmtId="0" fontId="4" fillId="0" borderId="6" xfId="5" applyFont="1" applyBorder="1" applyAlignment="1">
      <alignment horizontal="left" wrapText="1"/>
    </xf>
    <xf numFmtId="1" fontId="4" fillId="2" borderId="0" xfId="7" applyNumberFormat="1" applyFont="1" applyFill="1" applyAlignment="1" applyProtection="1">
      <alignment horizontal="right"/>
      <protection locked="0"/>
    </xf>
    <xf numFmtId="1" fontId="4" fillId="0" borderId="0" xfId="7" applyNumberFormat="1" applyFont="1" applyAlignment="1" applyProtection="1">
      <alignment horizontal="left" wrapText="1" shrinkToFit="1"/>
      <protection locked="0"/>
    </xf>
    <xf numFmtId="3" fontId="16" fillId="0" borderId="6" xfId="7" applyNumberFormat="1" applyFont="1" applyBorder="1" applyAlignment="1">
      <alignment horizontal="center" vertical="center" wrapText="1" shrinkToFit="1"/>
    </xf>
    <xf numFmtId="0" fontId="18" fillId="0" borderId="0" xfId="8" applyFont="1" applyAlignment="1">
      <alignment vertical="top" wrapText="1"/>
    </xf>
    <xf numFmtId="0" fontId="1" fillId="0" borderId="0" xfId="8"/>
    <xf numFmtId="0" fontId="15" fillId="0" borderId="0" xfId="9" applyFont="1" applyAlignment="1">
      <alignment vertical="center" wrapText="1"/>
    </xf>
    <xf numFmtId="0" fontId="21" fillId="0" borderId="0" xfId="9" applyFont="1" applyAlignment="1">
      <alignment horizontal="right" vertical="center" wrapText="1"/>
    </xf>
    <xf numFmtId="0" fontId="22" fillId="0" borderId="0" xfId="9" applyFont="1" applyAlignment="1">
      <alignment vertical="center" wrapText="1"/>
    </xf>
    <xf numFmtId="49" fontId="3" fillId="0" borderId="6" xfId="8" applyNumberFormat="1" applyFont="1" applyBorder="1" applyAlignment="1">
      <alignment horizontal="center" vertical="center" wrapText="1"/>
    </xf>
    <xf numFmtId="164" fontId="1" fillId="0" borderId="0" xfId="9" applyNumberFormat="1" applyFont="1" applyAlignment="1">
      <alignment vertical="center" wrapText="1"/>
    </xf>
    <xf numFmtId="3" fontId="1" fillId="0" borderId="0" xfId="9" applyNumberFormat="1" applyFont="1" applyAlignment="1">
      <alignment vertical="center" wrapText="1"/>
    </xf>
    <xf numFmtId="0" fontId="3" fillId="0" borderId="6" xfId="10" applyFont="1" applyBorder="1" applyAlignment="1">
      <alignment horizontal="left" vertical="center" wrapText="1"/>
    </xf>
    <xf numFmtId="0" fontId="3" fillId="0" borderId="6" xfId="10" applyFont="1" applyBorder="1" applyAlignment="1">
      <alignment vertical="center" wrapText="1"/>
    </xf>
    <xf numFmtId="3" fontId="15" fillId="0" borderId="0" xfId="8" applyNumberFormat="1" applyFont="1"/>
    <xf numFmtId="0" fontId="15" fillId="0" borderId="0" xfId="8" applyFont="1"/>
    <xf numFmtId="3" fontId="3" fillId="0" borderId="6" xfId="9" applyNumberFormat="1" applyFont="1" applyBorder="1" applyAlignment="1">
      <alignment horizontal="center" vertical="center" wrapText="1"/>
    </xf>
    <xf numFmtId="3" fontId="3" fillId="0" borderId="6" xfId="8" applyNumberFormat="1" applyFont="1" applyBorder="1" applyAlignment="1">
      <alignment horizontal="center" vertical="center" wrapText="1"/>
    </xf>
    <xf numFmtId="1" fontId="3" fillId="0" borderId="6" xfId="10" applyNumberFormat="1" applyFont="1" applyBorder="1" applyAlignment="1">
      <alignment horizontal="center" vertical="center" wrapText="1"/>
    </xf>
    <xf numFmtId="3" fontId="94" fillId="0" borderId="6" xfId="9" applyNumberFormat="1" applyFont="1" applyBorder="1" applyAlignment="1">
      <alignment horizontal="center" vertical="center" wrapText="1"/>
    </xf>
    <xf numFmtId="3" fontId="11" fillId="2" borderId="6" xfId="7" applyNumberFormat="1" applyFont="1" applyFill="1" applyBorder="1" applyAlignment="1">
      <alignment horizontal="center" vertical="center" wrapText="1" shrinkToFit="1"/>
    </xf>
    <xf numFmtId="3" fontId="11" fillId="2" borderId="6" xfId="7" applyNumberFormat="1" applyFont="1" applyFill="1" applyBorder="1" applyAlignment="1">
      <alignment horizontal="center" vertical="center"/>
    </xf>
    <xf numFmtId="3" fontId="16" fillId="2" borderId="6" xfId="7" applyNumberFormat="1" applyFont="1" applyFill="1" applyBorder="1" applyAlignment="1">
      <alignment horizontal="center" vertical="center"/>
    </xf>
    <xf numFmtId="3" fontId="77" fillId="2" borderId="6" xfId="7" applyNumberFormat="1" applyFont="1" applyFill="1" applyBorder="1" applyAlignment="1">
      <alignment horizontal="center" vertical="center"/>
    </xf>
    <xf numFmtId="3" fontId="78" fillId="2" borderId="6" xfId="7" applyNumberFormat="1" applyFont="1" applyFill="1" applyBorder="1" applyAlignment="1">
      <alignment horizontal="center" vertical="center"/>
    </xf>
    <xf numFmtId="3" fontId="94" fillId="0" borderId="6" xfId="8" applyNumberFormat="1" applyFont="1" applyBorder="1" applyAlignment="1">
      <alignment horizontal="center" vertical="center" wrapText="1"/>
    </xf>
    <xf numFmtId="3" fontId="3" fillId="0" borderId="6" xfId="10" applyNumberFormat="1" applyFont="1" applyBorder="1" applyAlignment="1">
      <alignment horizontal="center" vertical="center" wrapText="1"/>
    </xf>
    <xf numFmtId="3" fontId="94" fillId="2" borderId="6" xfId="9" applyNumberFormat="1" applyFont="1" applyFill="1" applyBorder="1" applyAlignment="1">
      <alignment horizontal="center" vertical="center" wrapText="1"/>
    </xf>
    <xf numFmtId="3" fontId="3" fillId="2" borderId="6" xfId="8" applyNumberFormat="1" applyFont="1" applyFill="1" applyBorder="1" applyAlignment="1">
      <alignment horizontal="center" vertical="center" wrapText="1"/>
    </xf>
    <xf numFmtId="0" fontId="18" fillId="0" borderId="0" xfId="8" applyFont="1" applyAlignment="1">
      <alignment horizontal="center" vertical="top" wrapText="1"/>
    </xf>
    <xf numFmtId="49" fontId="3" fillId="0" borderId="2" xfId="8" applyNumberFormat="1" applyFont="1" applyBorder="1" applyAlignment="1">
      <alignment horizontal="center" vertical="center" wrapText="1"/>
    </xf>
    <xf numFmtId="0" fontId="18" fillId="0" borderId="0" xfId="8" applyFont="1" applyAlignment="1">
      <alignment horizontal="center" vertical="top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93" fillId="0" borderId="9" xfId="10" applyFont="1" applyBorder="1" applyAlignment="1">
      <alignment horizontal="center" vertical="center" wrapText="1"/>
    </xf>
    <xf numFmtId="0" fontId="93" fillId="0" borderId="10" xfId="10" applyFont="1" applyBorder="1" applyAlignment="1">
      <alignment horizontal="center" vertical="center" wrapText="1"/>
    </xf>
    <xf numFmtId="0" fontId="93" fillId="0" borderId="8" xfId="10" applyFont="1" applyBorder="1" applyAlignment="1">
      <alignment horizontal="center" vertical="center" wrapText="1"/>
    </xf>
    <xf numFmtId="0" fontId="93" fillId="0" borderId="1" xfId="10" applyFont="1" applyBorder="1" applyAlignment="1">
      <alignment horizontal="center" vertical="center" wrapText="1"/>
    </xf>
    <xf numFmtId="0" fontId="3" fillId="0" borderId="6" xfId="10" applyFont="1" applyBorder="1" applyAlignment="1">
      <alignment horizontal="center" vertical="center" wrapText="1"/>
    </xf>
    <xf numFmtId="49" fontId="3" fillId="0" borderId="2" xfId="8" applyNumberFormat="1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49" fontId="3" fillId="0" borderId="3" xfId="8" applyNumberFormat="1" applyFont="1" applyBorder="1" applyAlignment="1">
      <alignment horizontal="center" vertical="center" wrapText="1"/>
    </xf>
    <xf numFmtId="49" fontId="3" fillId="0" borderId="4" xfId="8" applyNumberFormat="1" applyFont="1" applyBorder="1" applyAlignment="1">
      <alignment horizontal="center" vertical="center" wrapText="1"/>
    </xf>
    <xf numFmtId="0" fontId="92" fillId="0" borderId="0" xfId="9" applyFont="1" applyAlignment="1">
      <alignment horizontal="center" vertical="top" wrapText="1"/>
    </xf>
    <xf numFmtId="1" fontId="92" fillId="0" borderId="0" xfId="7" applyNumberFormat="1" applyFont="1" applyAlignment="1" applyProtection="1">
      <alignment horizontal="center" vertical="center" wrapText="1"/>
      <protection locked="0"/>
    </xf>
    <xf numFmtId="1" fontId="1" fillId="0" borderId="6" xfId="7" applyNumberFormat="1" applyFont="1" applyBorder="1" applyAlignment="1" applyProtection="1">
      <alignment horizontal="center" vertical="center" wrapText="1"/>
      <protection locked="0"/>
    </xf>
    <xf numFmtId="1" fontId="1" fillId="0" borderId="6" xfId="7" applyNumberFormat="1" applyFont="1" applyBorder="1" applyAlignment="1">
      <alignment horizontal="center" vertical="center" wrapText="1"/>
    </xf>
    <xf numFmtId="1" fontId="3" fillId="0" borderId="0" xfId="7" applyNumberFormat="1" applyFont="1" applyAlignment="1" applyProtection="1">
      <alignment horizontal="center" wrapText="1"/>
      <protection locked="0"/>
    </xf>
    <xf numFmtId="1" fontId="12" fillId="0" borderId="2" xfId="7" applyNumberFormat="1" applyFont="1" applyBorder="1" applyAlignment="1" applyProtection="1">
      <alignment horizontal="center"/>
      <protection locked="0"/>
    </xf>
    <xf numFmtId="1" fontId="12" fillId="0" borderId="7" xfId="7" applyNumberFormat="1" applyFont="1" applyBorder="1" applyAlignment="1" applyProtection="1">
      <alignment horizontal="center"/>
      <protection locked="0"/>
    </xf>
    <xf numFmtId="1" fontId="1" fillId="2" borderId="6" xfId="7" applyNumberFormat="1" applyFont="1" applyFill="1" applyBorder="1" applyAlignment="1">
      <alignment horizontal="center" vertical="center" wrapText="1"/>
    </xf>
    <xf numFmtId="1" fontId="3" fillId="0" borderId="0" xfId="16" applyNumberFormat="1" applyFont="1" applyAlignment="1" applyProtection="1">
      <alignment horizontal="center" vertical="center" wrapText="1"/>
      <protection locked="0"/>
    </xf>
    <xf numFmtId="0" fontId="25" fillId="0" borderId="1" xfId="13" applyFont="1" applyBorder="1" applyAlignment="1">
      <alignment vertical="top"/>
    </xf>
    <xf numFmtId="0" fontId="5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 wrapText="1"/>
    </xf>
    <xf numFmtId="1" fontId="5" fillId="0" borderId="6" xfId="8" applyNumberFormat="1" applyFont="1" applyBorder="1" applyAlignment="1">
      <alignment horizontal="center" vertical="center" wrapText="1"/>
    </xf>
    <xf numFmtId="3" fontId="88" fillId="0" borderId="6" xfId="8" applyNumberFormat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165" fontId="88" fillId="0" borderId="6" xfId="1" applyNumberFormat="1" applyFont="1" applyBorder="1" applyAlignment="1">
      <alignment horizontal="center" vertical="center"/>
    </xf>
    <xf numFmtId="3" fontId="88" fillId="0" borderId="6" xfId="1" applyNumberFormat="1" applyFont="1" applyBorder="1" applyAlignment="1">
      <alignment horizontal="center" vertical="center"/>
    </xf>
    <xf numFmtId="1" fontId="55" fillId="0" borderId="6" xfId="1" applyNumberFormat="1" applyFont="1" applyBorder="1" applyAlignment="1">
      <alignment horizontal="center" vertical="center" wrapText="1"/>
    </xf>
    <xf numFmtId="0" fontId="27" fillId="0" borderId="0" xfId="13" applyFont="1"/>
    <xf numFmtId="0" fontId="45" fillId="0" borderId="0" xfId="13" applyFont="1" applyAlignment="1">
      <alignment horizontal="center" vertical="center" wrapText="1"/>
    </xf>
    <xf numFmtId="0" fontId="37" fillId="0" borderId="0" xfId="13" applyFont="1" applyAlignment="1">
      <alignment vertical="top" wrapText="1"/>
    </xf>
    <xf numFmtId="0" fontId="25" fillId="0" borderId="0" xfId="13" applyFont="1" applyAlignment="1">
      <alignment horizontal="center" vertical="top"/>
    </xf>
    <xf numFmtId="0" fontId="50" fillId="0" borderId="0" xfId="13" applyFont="1"/>
    <xf numFmtId="0" fontId="38" fillId="0" borderId="1" xfId="13" applyFont="1" applyBorder="1" applyAlignment="1">
      <alignment horizontal="center" vertical="top"/>
    </xf>
    <xf numFmtId="0" fontId="38" fillId="0" borderId="0" xfId="13" applyFont="1" applyAlignment="1">
      <alignment horizontal="center" vertical="top"/>
    </xf>
    <xf numFmtId="0" fontId="39" fillId="0" borderId="0" xfId="13" applyFont="1" applyAlignment="1">
      <alignment vertical="top"/>
    </xf>
    <xf numFmtId="0" fontId="25" fillId="0" borderId="1" xfId="13" applyFont="1" applyBorder="1" applyAlignment="1">
      <alignment horizontal="center" vertical="top"/>
    </xf>
    <xf numFmtId="0" fontId="25" fillId="0" borderId="1" xfId="13" applyFont="1" applyBorder="1" applyAlignment="1">
      <alignment horizontal="right" vertical="top"/>
    </xf>
    <xf numFmtId="0" fontId="24" fillId="0" borderId="6" xfId="13" applyFont="1" applyBorder="1" applyAlignment="1">
      <alignment horizontal="center" vertical="center" wrapText="1"/>
    </xf>
    <xf numFmtId="0" fontId="34" fillId="0" borderId="6" xfId="13" applyFont="1" applyBorder="1" applyAlignment="1">
      <alignment horizontal="center" vertical="center" wrapText="1"/>
    </xf>
    <xf numFmtId="0" fontId="34" fillId="0" borderId="3" xfId="13" applyFont="1" applyBorder="1" applyAlignment="1">
      <alignment horizontal="center" vertical="center" wrapText="1"/>
    </xf>
    <xf numFmtId="0" fontId="34" fillId="0" borderId="15" xfId="13" applyFont="1" applyBorder="1" applyAlignment="1">
      <alignment horizontal="center" vertical="center" wrapText="1"/>
    </xf>
    <xf numFmtId="0" fontId="34" fillId="0" borderId="4" xfId="13" applyFont="1" applyBorder="1" applyAlignment="1">
      <alignment horizontal="center" vertical="center" wrapText="1"/>
    </xf>
    <xf numFmtId="0" fontId="40" fillId="0" borderId="0" xfId="13" applyFont="1" applyAlignment="1">
      <alignment horizontal="center" vertical="center" wrapText="1"/>
    </xf>
    <xf numFmtId="49" fontId="41" fillId="0" borderId="6" xfId="13" applyNumberFormat="1" applyFont="1" applyBorder="1" applyAlignment="1">
      <alignment horizontal="center" vertical="center" wrapText="1"/>
    </xf>
    <xf numFmtId="0" fontId="29" fillId="0" borderId="6" xfId="13" applyFont="1" applyBorder="1" applyAlignment="1">
      <alignment horizontal="center" vertical="center" wrapText="1"/>
    </xf>
    <xf numFmtId="0" fontId="40" fillId="0" borderId="0" xfId="13" applyFont="1" applyAlignment="1">
      <alignment vertical="center" wrapText="1"/>
    </xf>
    <xf numFmtId="0" fontId="51" fillId="0" borderId="6" xfId="13" applyFont="1" applyBorder="1" applyAlignment="1">
      <alignment horizontal="center" wrapText="1"/>
    </xf>
    <xf numFmtId="1" fontId="51" fillId="0" borderId="6" xfId="13" applyNumberFormat="1" applyFont="1" applyBorder="1" applyAlignment="1">
      <alignment horizontal="center" wrapText="1"/>
    </xf>
    <xf numFmtId="0" fontId="51" fillId="0" borderId="0" xfId="13" applyFont="1" applyAlignment="1">
      <alignment vertical="center" wrapText="1"/>
    </xf>
    <xf numFmtId="0" fontId="34" fillId="0" borderId="3" xfId="13" applyFont="1" applyBorder="1" applyAlignment="1">
      <alignment horizontal="left" vertical="center"/>
    </xf>
    <xf numFmtId="3" fontId="74" fillId="0" borderId="6" xfId="13" applyNumberFormat="1" applyFont="1" applyBorder="1" applyAlignment="1">
      <alignment horizontal="center" vertical="center"/>
    </xf>
    <xf numFmtId="164" fontId="74" fillId="0" borderId="6" xfId="13" applyNumberFormat="1" applyFont="1" applyBorder="1" applyAlignment="1">
      <alignment horizontal="center" vertical="center"/>
    </xf>
    <xf numFmtId="3" fontId="34" fillId="0" borderId="0" xfId="13" applyNumberFormat="1" applyFont="1" applyAlignment="1">
      <alignment vertical="center"/>
    </xf>
    <xf numFmtId="0" fontId="34" fillId="0" borderId="0" xfId="13" applyFont="1" applyAlignment="1">
      <alignment vertical="center"/>
    </xf>
    <xf numFmtId="0" fontId="32" fillId="0" borderId="0" xfId="13" applyFont="1"/>
    <xf numFmtId="0" fontId="32" fillId="0" borderId="6" xfId="13" applyFont="1" applyBorder="1" applyAlignment="1">
      <alignment horizontal="left" vertical="center"/>
    </xf>
    <xf numFmtId="3" fontId="75" fillId="0" borderId="6" xfId="13" applyNumberFormat="1" applyFont="1" applyBorder="1" applyAlignment="1">
      <alignment horizontal="center" vertical="center"/>
    </xf>
    <xf numFmtId="164" fontId="75" fillId="0" borderId="6" xfId="13" applyNumberFormat="1" applyFont="1" applyBorder="1" applyAlignment="1">
      <alignment horizontal="center" vertical="center"/>
    </xf>
    <xf numFmtId="3" fontId="32" fillId="0" borderId="0" xfId="13" applyNumberFormat="1" applyFont="1"/>
    <xf numFmtId="0" fontId="32" fillId="0" borderId="0" xfId="13" applyFont="1" applyAlignment="1">
      <alignment horizontal="center" vertical="top"/>
    </xf>
    <xf numFmtId="0" fontId="39" fillId="0" borderId="0" xfId="13" applyFont="1"/>
    <xf numFmtId="0" fontId="29" fillId="0" borderId="0" xfId="14" applyFont="1"/>
    <xf numFmtId="0" fontId="76" fillId="0" borderId="0" xfId="14" applyFont="1"/>
    <xf numFmtId="1" fontId="55" fillId="0" borderId="6" xfId="8" applyNumberFormat="1" applyFont="1" applyBorder="1" applyAlignment="1">
      <alignment horizontal="center" vertical="center" wrapText="1"/>
    </xf>
    <xf numFmtId="164" fontId="89" fillId="0" borderId="6" xfId="8" applyNumberFormat="1" applyFont="1" applyBorder="1" applyAlignment="1">
      <alignment horizontal="center" vertical="center" wrapText="1"/>
    </xf>
    <xf numFmtId="3" fontId="55" fillId="0" borderId="6" xfId="1" applyNumberFormat="1" applyFont="1" applyBorder="1" applyAlignment="1">
      <alignment horizontal="center" vertical="center" wrapText="1"/>
    </xf>
    <xf numFmtId="165" fontId="89" fillId="0" borderId="6" xfId="1" applyNumberFormat="1" applyFont="1" applyBorder="1" applyAlignment="1">
      <alignment horizontal="center" vertical="center"/>
    </xf>
    <xf numFmtId="3" fontId="89" fillId="0" borderId="6" xfId="1" applyNumberFormat="1" applyFont="1" applyBorder="1" applyAlignment="1">
      <alignment horizontal="center" vertical="center"/>
    </xf>
    <xf numFmtId="0" fontId="45" fillId="0" borderId="0" xfId="13" applyFont="1" applyAlignment="1">
      <alignment horizontal="center" vertical="top" wrapText="1"/>
    </xf>
    <xf numFmtId="0" fontId="28" fillId="0" borderId="0" xfId="13" applyFont="1" applyAlignment="1">
      <alignment vertical="top"/>
    </xf>
    <xf numFmtId="0" fontId="28" fillId="0" borderId="0" xfId="13" applyFont="1" applyAlignment="1">
      <alignment horizontal="center" vertical="top"/>
    </xf>
    <xf numFmtId="0" fontId="24" fillId="0" borderId="2" xfId="13" applyFont="1" applyBorder="1" applyAlignment="1">
      <alignment horizontal="center" vertical="center" wrapText="1"/>
    </xf>
    <xf numFmtId="0" fontId="24" fillId="0" borderId="7" xfId="13" applyFont="1" applyBorder="1" applyAlignment="1">
      <alignment horizontal="center" vertical="center" wrapText="1"/>
    </xf>
    <xf numFmtId="0" fontId="41" fillId="0" borderId="6" xfId="13" applyFont="1" applyBorder="1" applyAlignment="1">
      <alignment horizontal="center" vertical="center" wrapText="1"/>
    </xf>
    <xf numFmtId="0" fontId="24" fillId="0" borderId="5" xfId="13" applyFont="1" applyBorder="1" applyAlignment="1">
      <alignment horizontal="center" vertical="center" wrapText="1"/>
    </xf>
    <xf numFmtId="0" fontId="42" fillId="0" borderId="6" xfId="13" applyFont="1" applyBorder="1" applyAlignment="1">
      <alignment horizontal="center" vertical="center" wrapText="1"/>
    </xf>
    <xf numFmtId="1" fontId="42" fillId="0" borderId="6" xfId="13" applyNumberFormat="1" applyFont="1" applyBorder="1" applyAlignment="1">
      <alignment horizontal="center" vertical="center" wrapText="1"/>
    </xf>
    <xf numFmtId="0" fontId="42" fillId="0" borderId="0" xfId="13" applyFont="1" applyAlignment="1">
      <alignment vertical="center" wrapText="1"/>
    </xf>
    <xf numFmtId="0" fontId="32" fillId="0" borderId="6" xfId="13" applyFont="1" applyBorder="1"/>
    <xf numFmtId="3" fontId="34" fillId="0" borderId="0" xfId="13" applyNumberFormat="1" applyFont="1" applyAlignment="1">
      <alignment horizontal="center" vertical="center"/>
    </xf>
    <xf numFmtId="0" fontId="18" fillId="0" borderId="0" xfId="9" applyFont="1" applyAlignment="1">
      <alignment horizontal="center" vertical="top" wrapText="1"/>
    </xf>
    <xf numFmtId="0" fontId="19" fillId="0" borderId="3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1" fontId="55" fillId="0" borderId="4" xfId="9" applyNumberFormat="1" applyFont="1" applyBorder="1" applyAlignment="1">
      <alignment horizontal="center" vertical="center" wrapText="1"/>
    </xf>
    <xf numFmtId="3" fontId="55" fillId="0" borderId="6" xfId="9" applyNumberFormat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/>
    </xf>
    <xf numFmtId="1" fontId="55" fillId="0" borderId="4" xfId="8" applyNumberFormat="1" applyFont="1" applyBorder="1" applyAlignment="1">
      <alignment horizontal="center" vertical="center"/>
    </xf>
    <xf numFmtId="1" fontId="5" fillId="0" borderId="0" xfId="7" applyNumberFormat="1" applyFont="1" applyAlignment="1" applyProtection="1">
      <alignment vertical="center" wrapText="1"/>
      <protection locked="0"/>
    </xf>
    <xf numFmtId="1" fontId="3" fillId="0" borderId="0" xfId="7" applyNumberFormat="1" applyFont="1" applyAlignment="1" applyProtection="1">
      <alignment horizontal="center" vertical="center" wrapText="1"/>
      <protection locked="0"/>
    </xf>
    <xf numFmtId="1" fontId="2" fillId="0" borderId="0" xfId="7" applyNumberFormat="1" applyFont="1" applyAlignment="1" applyProtection="1">
      <alignment horizontal="center" wrapText="1"/>
      <protection locked="0"/>
    </xf>
    <xf numFmtId="1" fontId="2" fillId="0" borderId="0" xfId="7" applyNumberFormat="1" applyFont="1" applyAlignment="1" applyProtection="1">
      <alignment wrapText="1"/>
      <protection locked="0"/>
    </xf>
    <xf numFmtId="1" fontId="22" fillId="0" borderId="0" xfId="7" applyNumberFormat="1" applyFont="1" applyAlignment="1" applyProtection="1">
      <alignment wrapText="1"/>
      <protection locked="0"/>
    </xf>
    <xf numFmtId="1" fontId="7" fillId="0" borderId="0" xfId="7" applyNumberFormat="1" applyFont="1" applyAlignment="1" applyProtection="1">
      <alignment wrapText="1"/>
      <protection locked="0"/>
    </xf>
    <xf numFmtId="1" fontId="10" fillId="0" borderId="0" xfId="7" applyNumberFormat="1" applyFont="1" applyProtection="1">
      <protection locked="0"/>
    </xf>
    <xf numFmtId="1" fontId="5" fillId="0" borderId="0" xfId="7" applyNumberFormat="1" applyFont="1" applyAlignment="1" applyProtection="1">
      <alignment horizontal="center" vertical="center" wrapText="1"/>
      <protection locked="0"/>
    </xf>
    <xf numFmtId="1" fontId="5" fillId="0" borderId="1" xfId="7" applyNumberFormat="1" applyFont="1" applyBorder="1" applyAlignment="1" applyProtection="1">
      <alignment horizontal="center" vertical="center" wrapText="1"/>
      <protection locked="0"/>
    </xf>
    <xf numFmtId="0" fontId="34" fillId="0" borderId="9" xfId="13" applyFont="1" applyBorder="1" applyAlignment="1">
      <alignment horizontal="center" vertical="center" wrapText="1"/>
    </xf>
    <xf numFmtId="0" fontId="34" fillId="0" borderId="10" xfId="13" applyFont="1" applyBorder="1" applyAlignment="1">
      <alignment horizontal="center" vertical="center" wrapText="1"/>
    </xf>
    <xf numFmtId="0" fontId="34" fillId="0" borderId="11" xfId="13" applyFont="1" applyBorder="1" applyAlignment="1">
      <alignment horizontal="center" vertical="center" wrapText="1"/>
    </xf>
    <xf numFmtId="1" fontId="11" fillId="0" borderId="9" xfId="7" applyNumberFormat="1" applyFont="1" applyBorder="1" applyAlignment="1">
      <alignment horizontal="center" vertical="center" wrapText="1"/>
    </xf>
    <xf numFmtId="1" fontId="11" fillId="0" borderId="10" xfId="7" applyNumberFormat="1" applyFont="1" applyBorder="1" applyAlignment="1">
      <alignment horizontal="center" vertical="center" wrapText="1"/>
    </xf>
    <xf numFmtId="1" fontId="11" fillId="0" borderId="11" xfId="7" applyNumberFormat="1" applyFont="1" applyBorder="1" applyAlignment="1">
      <alignment horizontal="center" vertical="center" wrapText="1"/>
    </xf>
    <xf numFmtId="1" fontId="11" fillId="0" borderId="6" xfId="7" applyNumberFormat="1" applyFont="1" applyBorder="1" applyAlignment="1">
      <alignment horizontal="center" vertical="center" wrapText="1"/>
    </xf>
    <xf numFmtId="1" fontId="11" fillId="0" borderId="9" xfId="7" applyNumberFormat="1" applyFont="1" applyBorder="1" applyAlignment="1" applyProtection="1">
      <alignment horizontal="center" vertical="center" wrapText="1"/>
      <protection locked="0"/>
    </xf>
    <xf numFmtId="1" fontId="11" fillId="0" borderId="10" xfId="7" applyNumberFormat="1" applyFont="1" applyBorder="1" applyAlignment="1" applyProtection="1">
      <alignment horizontal="center" vertical="center" wrapText="1"/>
      <protection locked="0"/>
    </xf>
    <xf numFmtId="1" fontId="11" fillId="0" borderId="11" xfId="7" applyNumberFormat="1" applyFont="1" applyBorder="1" applyAlignment="1" applyProtection="1">
      <alignment horizontal="center" vertical="center" wrapText="1"/>
      <protection locked="0"/>
    </xf>
    <xf numFmtId="0" fontId="34" fillId="0" borderId="13" xfId="13" applyFont="1" applyBorder="1" applyAlignment="1">
      <alignment horizontal="center" vertical="center" wrapText="1"/>
    </xf>
    <xf numFmtId="0" fontId="34" fillId="0" borderId="0" xfId="13" applyFont="1" applyAlignment="1">
      <alignment horizontal="center" vertical="center" wrapText="1"/>
    </xf>
    <xf numFmtId="0" fontId="34" fillId="0" borderId="14" xfId="13" applyFont="1" applyBorder="1" applyAlignment="1">
      <alignment horizontal="center" vertical="center" wrapText="1"/>
    </xf>
    <xf numFmtId="1" fontId="11" fillId="0" borderId="13" xfId="7" applyNumberFormat="1" applyFont="1" applyBorder="1" applyAlignment="1">
      <alignment horizontal="center" vertical="center" wrapText="1"/>
    </xf>
    <xf numFmtId="1" fontId="11" fillId="0" borderId="0" xfId="7" applyNumberFormat="1" applyFont="1" applyAlignment="1">
      <alignment horizontal="center" vertical="center" wrapText="1"/>
    </xf>
    <xf numFmtId="1" fontId="11" fillId="0" borderId="14" xfId="7" applyNumberFormat="1" applyFont="1" applyBorder="1" applyAlignment="1">
      <alignment horizontal="center" vertical="center" wrapText="1"/>
    </xf>
    <xf numFmtId="1" fontId="11" fillId="0" borderId="13" xfId="7" applyNumberFormat="1" applyFont="1" applyBorder="1" applyAlignment="1" applyProtection="1">
      <alignment horizontal="center" vertical="center" wrapText="1"/>
      <protection locked="0"/>
    </xf>
    <xf numFmtId="1" fontId="11" fillId="0" borderId="0" xfId="7" applyNumberFormat="1" applyFont="1" applyAlignment="1" applyProtection="1">
      <alignment horizontal="center" vertical="center" wrapText="1"/>
      <protection locked="0"/>
    </xf>
    <xf numFmtId="1" fontId="11" fillId="0" borderId="14" xfId="7" applyNumberFormat="1" applyFont="1" applyBorder="1" applyAlignment="1" applyProtection="1">
      <alignment horizontal="center" vertical="center" wrapText="1"/>
      <protection locked="0"/>
    </xf>
    <xf numFmtId="0" fontId="34" fillId="0" borderId="8" xfId="13" applyFont="1" applyBorder="1" applyAlignment="1">
      <alignment horizontal="center" vertical="center" wrapText="1"/>
    </xf>
    <xf numFmtId="0" fontId="34" fillId="0" borderId="1" xfId="13" applyFont="1" applyBorder="1" applyAlignment="1">
      <alignment horizontal="center" vertical="center" wrapText="1"/>
    </xf>
    <xf numFmtId="0" fontId="34" fillId="0" borderId="12" xfId="13" applyFont="1" applyBorder="1" applyAlignment="1">
      <alignment horizontal="center" vertical="center" wrapText="1"/>
    </xf>
    <xf numFmtId="1" fontId="11" fillId="0" borderId="8" xfId="7" applyNumberFormat="1" applyFont="1" applyBorder="1" applyAlignment="1">
      <alignment horizontal="center" vertical="center" wrapText="1"/>
    </xf>
    <xf numFmtId="1" fontId="11" fillId="0" borderId="1" xfId="7" applyNumberFormat="1" applyFont="1" applyBorder="1" applyAlignment="1">
      <alignment horizontal="center" vertical="center" wrapText="1"/>
    </xf>
    <xf numFmtId="1" fontId="11" fillId="0" borderId="12" xfId="7" applyNumberFormat="1" applyFont="1" applyBorder="1" applyAlignment="1">
      <alignment horizontal="center" vertical="center" wrapText="1"/>
    </xf>
    <xf numFmtId="1" fontId="11" fillId="0" borderId="8" xfId="7" applyNumberFormat="1" applyFont="1" applyBorder="1" applyAlignment="1" applyProtection="1">
      <alignment horizontal="center" vertical="center" wrapText="1"/>
      <protection locked="0"/>
    </xf>
    <xf numFmtId="1" fontId="11" fillId="0" borderId="1" xfId="7" applyNumberFormat="1" applyFont="1" applyBorder="1" applyAlignment="1" applyProtection="1">
      <alignment horizontal="center" vertical="center" wrapText="1"/>
      <protection locked="0"/>
    </xf>
    <xf numFmtId="1" fontId="11" fillId="0" borderId="12" xfId="7" applyNumberFormat="1" applyFont="1" applyBorder="1" applyAlignment="1" applyProtection="1">
      <alignment horizontal="center" vertical="center" wrapText="1"/>
      <protection locked="0"/>
    </xf>
    <xf numFmtId="1" fontId="12" fillId="0" borderId="5" xfId="7" applyNumberFormat="1" applyFont="1" applyBorder="1" applyAlignment="1" applyProtection="1">
      <alignment horizontal="center"/>
      <protection locked="0"/>
    </xf>
    <xf numFmtId="1" fontId="9" fillId="0" borderId="5" xfId="7" applyNumberFormat="1" applyFont="1" applyBorder="1" applyAlignment="1" applyProtection="1">
      <alignment horizontal="center" vertical="center"/>
      <protection locked="0"/>
    </xf>
    <xf numFmtId="1" fontId="43" fillId="0" borderId="5" xfId="7" applyNumberFormat="1" applyFont="1" applyBorder="1" applyAlignment="1" applyProtection="1">
      <alignment horizontal="center" vertical="center"/>
      <protection locked="0"/>
    </xf>
    <xf numFmtId="0" fontId="11" fillId="0" borderId="6" xfId="7" applyFont="1" applyBorder="1" applyAlignment="1">
      <alignment horizontal="center" vertical="center" wrapText="1" shrinkToFit="1"/>
    </xf>
    <xf numFmtId="3" fontId="77" fillId="0" borderId="6" xfId="7" applyNumberFormat="1" applyFont="1" applyBorder="1" applyAlignment="1">
      <alignment horizontal="center" vertical="center" wrapText="1" shrinkToFit="1"/>
    </xf>
    <xf numFmtId="165" fontId="77" fillId="0" borderId="6" xfId="7" applyNumberFormat="1" applyFont="1" applyBorder="1" applyAlignment="1">
      <alignment horizontal="center" vertical="center" wrapText="1" shrinkToFit="1"/>
    </xf>
    <xf numFmtId="3" fontId="77" fillId="0" borderId="6" xfId="7" applyNumberFormat="1" applyFont="1" applyBorder="1" applyAlignment="1">
      <alignment horizontal="center" vertical="center"/>
    </xf>
    <xf numFmtId="164" fontId="90" fillId="0" borderId="6" xfId="7" applyNumberFormat="1" applyFont="1" applyBorder="1" applyAlignment="1">
      <alignment horizontal="center" vertical="center"/>
    </xf>
    <xf numFmtId="165" fontId="90" fillId="0" borderId="6" xfId="7" applyNumberFormat="1" applyFont="1" applyBorder="1" applyAlignment="1" applyProtection="1">
      <alignment horizontal="center" vertical="center"/>
      <protection locked="0"/>
    </xf>
    <xf numFmtId="3" fontId="78" fillId="0" borderId="6" xfId="7" applyNumberFormat="1" applyFont="1" applyBorder="1" applyAlignment="1">
      <alignment horizontal="center" vertical="center" wrapText="1" shrinkToFit="1"/>
    </xf>
    <xf numFmtId="165" fontId="78" fillId="0" borderId="6" xfId="7" applyNumberFormat="1" applyFont="1" applyBorder="1" applyAlignment="1">
      <alignment horizontal="center" vertical="center" wrapText="1" shrinkToFit="1"/>
    </xf>
    <xf numFmtId="3" fontId="78" fillId="0" borderId="6" xfId="7" applyNumberFormat="1" applyFont="1" applyBorder="1" applyAlignment="1">
      <alignment horizontal="center" vertical="center"/>
    </xf>
    <xf numFmtId="164" fontId="91" fillId="0" borderId="6" xfId="7" applyNumberFormat="1" applyFont="1" applyBorder="1" applyAlignment="1">
      <alignment horizontal="center" vertical="center"/>
    </xf>
    <xf numFmtId="165" fontId="91" fillId="0" borderId="6" xfId="7" applyNumberFormat="1" applyFont="1" applyBorder="1" applyAlignment="1" applyProtection="1">
      <alignment horizontal="center" vertical="center"/>
      <protection locked="0"/>
    </xf>
    <xf numFmtId="1" fontId="4" fillId="0" borderId="0" xfId="7" applyNumberFormat="1" applyFont="1" applyAlignment="1" applyProtection="1">
      <alignment vertical="center"/>
      <protection locked="0"/>
    </xf>
    <xf numFmtId="1" fontId="4" fillId="2" borderId="0" xfId="7" applyNumberFormat="1" applyFont="1" applyFill="1" applyAlignment="1" applyProtection="1">
      <alignment vertical="center"/>
      <protection locked="0"/>
    </xf>
    <xf numFmtId="1" fontId="4" fillId="0" borderId="6" xfId="7" applyNumberFormat="1" applyFont="1" applyBorder="1" applyAlignment="1" applyProtection="1">
      <alignment horizontal="left" wrapText="1" shrinkToFit="1"/>
      <protection locked="0"/>
    </xf>
    <xf numFmtId="1" fontId="4" fillId="0" borderId="6" xfId="7" applyNumberFormat="1" applyFont="1" applyBorder="1" applyAlignment="1" applyProtection="1">
      <alignment horizontal="right" wrapText="1" shrinkToFit="1"/>
      <protection locked="0"/>
    </xf>
    <xf numFmtId="1" fontId="22" fillId="0" borderId="0" xfId="7" applyNumberFormat="1" applyFont="1" applyAlignment="1" applyProtection="1">
      <alignment horizontal="right"/>
      <protection locked="0"/>
    </xf>
    <xf numFmtId="0" fontId="8" fillId="0" borderId="1" xfId="9" applyFont="1" applyBorder="1" applyAlignment="1">
      <alignment horizontal="center" vertical="top" wrapText="1"/>
    </xf>
    <xf numFmtId="1" fontId="55" fillId="0" borderId="6" xfId="9" applyNumberFormat="1" applyFont="1" applyBorder="1" applyAlignment="1">
      <alignment horizontal="center" vertical="center" wrapText="1"/>
    </xf>
    <xf numFmtId="3" fontId="89" fillId="0" borderId="6" xfId="8" applyNumberFormat="1" applyFont="1" applyBorder="1" applyAlignment="1">
      <alignment horizontal="center" vertical="center" wrapText="1"/>
    </xf>
    <xf numFmtId="0" fontId="30" fillId="0" borderId="0" xfId="13" applyFont="1" applyAlignment="1">
      <alignment horizontal="center" vertical="top" wrapText="1"/>
    </xf>
    <xf numFmtId="0" fontId="27" fillId="0" borderId="6" xfId="13" applyFont="1" applyBorder="1" applyAlignment="1">
      <alignment horizontal="center" vertical="center" wrapText="1"/>
    </xf>
    <xf numFmtId="0" fontId="39" fillId="0" borderId="6" xfId="13" applyFont="1" applyBorder="1" applyAlignment="1">
      <alignment horizontal="center" vertical="center" wrapText="1"/>
    </xf>
    <xf numFmtId="0" fontId="74" fillId="0" borderId="0" xfId="13" applyFont="1"/>
    <xf numFmtId="0" fontId="18" fillId="0" borderId="0" xfId="9" applyFont="1" applyAlignment="1">
      <alignment horizontal="center" vertical="top" wrapText="1"/>
    </xf>
    <xf numFmtId="165" fontId="89" fillId="0" borderId="6" xfId="10" applyNumberFormat="1" applyFont="1" applyBorder="1" applyAlignment="1">
      <alignment horizontal="center" vertical="center"/>
    </xf>
    <xf numFmtId="3" fontId="89" fillId="0" borderId="6" xfId="10" applyNumberFormat="1" applyFont="1" applyBorder="1" applyAlignment="1">
      <alignment horizontal="center" vertical="center"/>
    </xf>
    <xf numFmtId="1" fontId="55" fillId="0" borderId="6" xfId="10" applyNumberFormat="1" applyFont="1" applyBorder="1" applyAlignment="1">
      <alignment horizontal="center" vertical="center" wrapText="1"/>
    </xf>
    <xf numFmtId="1" fontId="5" fillId="0" borderId="0" xfId="7" applyNumberFormat="1" applyFont="1" applyAlignment="1" applyProtection="1">
      <alignment horizontal="center" vertical="center" wrapText="1"/>
      <protection locked="0"/>
    </xf>
    <xf numFmtId="1" fontId="11" fillId="72" borderId="9" xfId="7" applyNumberFormat="1" applyFont="1" applyFill="1" applyBorder="1" applyAlignment="1">
      <alignment horizontal="center" vertical="center" wrapText="1"/>
    </xf>
    <xf numFmtId="1" fontId="11" fillId="72" borderId="10" xfId="7" applyNumberFormat="1" applyFont="1" applyFill="1" applyBorder="1" applyAlignment="1">
      <alignment horizontal="center" vertical="center" wrapText="1"/>
    </xf>
    <xf numFmtId="1" fontId="11" fillId="72" borderId="11" xfId="7" applyNumberFormat="1" applyFont="1" applyFill="1" applyBorder="1" applyAlignment="1">
      <alignment horizontal="center" vertical="center" wrapText="1"/>
    </xf>
    <xf numFmtId="1" fontId="11" fillId="72" borderId="13" xfId="7" applyNumberFormat="1" applyFont="1" applyFill="1" applyBorder="1" applyAlignment="1">
      <alignment horizontal="center" vertical="center" wrapText="1"/>
    </xf>
    <xf numFmtId="1" fontId="11" fillId="72" borderId="0" xfId="7" applyNumberFormat="1" applyFont="1" applyFill="1" applyAlignment="1">
      <alignment horizontal="center" vertical="center" wrapText="1"/>
    </xf>
    <xf numFmtId="1" fontId="11" fillId="72" borderId="14" xfId="7" applyNumberFormat="1" applyFont="1" applyFill="1" applyBorder="1" applyAlignment="1">
      <alignment horizontal="center" vertical="center" wrapText="1"/>
    </xf>
    <xf numFmtId="1" fontId="11" fillId="72" borderId="8" xfId="7" applyNumberFormat="1" applyFont="1" applyFill="1" applyBorder="1" applyAlignment="1">
      <alignment horizontal="center" vertical="center" wrapText="1"/>
    </xf>
    <xf numFmtId="1" fontId="11" fillId="72" borderId="1" xfId="7" applyNumberFormat="1" applyFont="1" applyFill="1" applyBorder="1" applyAlignment="1">
      <alignment horizontal="center" vertical="center" wrapText="1"/>
    </xf>
    <xf numFmtId="1" fontId="11" fillId="72" borderId="12" xfId="7" applyNumberFormat="1" applyFont="1" applyFill="1" applyBorder="1" applyAlignment="1">
      <alignment horizontal="center" vertical="center" wrapText="1"/>
    </xf>
    <xf numFmtId="165" fontId="11" fillId="2" borderId="6" xfId="7" applyNumberFormat="1" applyFont="1" applyFill="1" applyBorder="1" applyAlignment="1">
      <alignment horizontal="center" vertical="center" wrapText="1" shrinkToFit="1"/>
    </xf>
    <xf numFmtId="164" fontId="16" fillId="2" borderId="6" xfId="7" applyNumberFormat="1" applyFont="1" applyFill="1" applyBorder="1" applyAlignment="1">
      <alignment horizontal="center" vertical="center"/>
    </xf>
    <xf numFmtId="164" fontId="11" fillId="0" borderId="6" xfId="7" applyNumberFormat="1" applyFont="1" applyBorder="1" applyAlignment="1">
      <alignment horizontal="center" vertical="center"/>
    </xf>
    <xf numFmtId="3" fontId="11" fillId="0" borderId="6" xfId="7" applyNumberFormat="1" applyFont="1" applyBorder="1" applyAlignment="1">
      <alignment horizontal="center" vertical="center"/>
    </xf>
    <xf numFmtId="165" fontId="11" fillId="0" borderId="6" xfId="7" applyNumberFormat="1" applyFont="1" applyBorder="1" applyAlignment="1" applyProtection="1">
      <alignment horizontal="center" vertical="center"/>
      <protection locked="0"/>
    </xf>
    <xf numFmtId="3" fontId="16" fillId="0" borderId="6" xfId="15" applyNumberFormat="1" applyFont="1" applyBorder="1" applyAlignment="1">
      <alignment horizontal="center" vertical="center"/>
    </xf>
    <xf numFmtId="165" fontId="16" fillId="0" borderId="6" xfId="7" applyNumberFormat="1" applyFont="1" applyBorder="1" applyAlignment="1">
      <alignment horizontal="center" vertical="center" wrapText="1" shrinkToFit="1"/>
    </xf>
    <xf numFmtId="3" fontId="16" fillId="0" borderId="6" xfId="7" applyNumberFormat="1" applyFont="1" applyBorder="1" applyAlignment="1">
      <alignment horizontal="center" vertical="center"/>
    </xf>
    <xf numFmtId="164" fontId="16" fillId="0" borderId="6" xfId="7" applyNumberFormat="1" applyFont="1" applyBorder="1" applyAlignment="1">
      <alignment horizontal="center" vertical="center"/>
    </xf>
    <xf numFmtId="3" fontId="16" fillId="0" borderId="6" xfId="7" applyNumberFormat="1" applyFont="1" applyBorder="1" applyAlignment="1" applyProtection="1">
      <alignment horizontal="center"/>
      <protection locked="0"/>
    </xf>
    <xf numFmtId="165" fontId="16" fillId="0" borderId="6" xfId="7" applyNumberFormat="1" applyFont="1" applyBorder="1" applyAlignment="1" applyProtection="1">
      <alignment horizontal="center" vertical="center"/>
      <protection locked="0"/>
    </xf>
    <xf numFmtId="0" fontId="54" fillId="0" borderId="0" xfId="8" applyFont="1" applyAlignment="1">
      <alignment horizontal="center" vertical="top" wrapText="1"/>
    </xf>
    <xf numFmtId="0" fontId="18" fillId="0" borderId="1" xfId="9" applyFont="1" applyBorder="1" applyAlignment="1">
      <alignment horizontal="center" vertical="top" wrapText="1"/>
    </xf>
    <xf numFmtId="0" fontId="3" fillId="0" borderId="3" xfId="9" applyFont="1" applyBorder="1" applyAlignment="1">
      <alignment horizontal="center" vertical="center" wrapText="1"/>
    </xf>
    <xf numFmtId="0" fontId="3" fillId="0" borderId="15" xfId="9" applyFont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164" fontId="6" fillId="0" borderId="6" xfId="8" applyNumberFormat="1" applyFont="1" applyBorder="1" applyAlignment="1">
      <alignment horizontal="center" vertical="center" wrapText="1"/>
    </xf>
    <xf numFmtId="3" fontId="6" fillId="0" borderId="6" xfId="8" applyNumberFormat="1" applyFont="1" applyBorder="1" applyAlignment="1">
      <alignment horizontal="center" vertical="center" wrapText="1"/>
    </xf>
    <xf numFmtId="3" fontId="5" fillId="0" borderId="6" xfId="8" applyNumberFormat="1" applyFont="1" applyBorder="1" applyAlignment="1">
      <alignment horizontal="center" vertical="center" wrapText="1"/>
    </xf>
    <xf numFmtId="164" fontId="6" fillId="0" borderId="0" xfId="8" applyNumberFormat="1" applyFont="1" applyAlignment="1">
      <alignment horizontal="center" vertical="center" wrapText="1"/>
    </xf>
    <xf numFmtId="0" fontId="21" fillId="0" borderId="0" xfId="9" applyFont="1" applyAlignment="1">
      <alignment vertical="center" wrapText="1"/>
    </xf>
    <xf numFmtId="165" fontId="10" fillId="0" borderId="0" xfId="9" applyNumberFormat="1" applyFont="1" applyAlignment="1">
      <alignment vertical="center" wrapText="1"/>
    </xf>
    <xf numFmtId="0" fontId="8" fillId="0" borderId="0" xfId="9" applyFont="1" applyAlignment="1">
      <alignment vertical="center" wrapText="1"/>
    </xf>
    <xf numFmtId="164" fontId="79" fillId="0" borderId="0" xfId="8" applyNumberFormat="1" applyFont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8" fillId="0" borderId="0" xfId="8" applyFont="1"/>
    <xf numFmtId="1" fontId="5" fillId="0" borderId="6" xfId="1" applyNumberFormat="1" applyFont="1" applyBorder="1" applyAlignment="1">
      <alignment horizontal="center" vertical="center" wrapText="1"/>
    </xf>
    <xf numFmtId="165" fontId="6" fillId="0" borderId="6" xfId="1" applyNumberFormat="1" applyFont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  <xf numFmtId="3" fontId="5" fillId="0" borderId="6" xfId="10" applyNumberFormat="1" applyFont="1" applyBorder="1" applyAlignment="1">
      <alignment horizontal="center" vertical="center" wrapText="1"/>
    </xf>
    <xf numFmtId="165" fontId="6" fillId="0" borderId="6" xfId="10" applyNumberFormat="1" applyFont="1" applyBorder="1" applyAlignment="1">
      <alignment horizontal="center" vertical="center"/>
    </xf>
    <xf numFmtId="164" fontId="6" fillId="0" borderId="6" xfId="10" applyNumberFormat="1" applyFont="1" applyBorder="1" applyAlignment="1">
      <alignment horizontal="center" vertical="center"/>
    </xf>
    <xf numFmtId="164" fontId="6" fillId="0" borderId="0" xfId="10" applyNumberFormat="1" applyFont="1" applyAlignment="1">
      <alignment horizontal="center" vertical="center"/>
    </xf>
    <xf numFmtId="3" fontId="55" fillId="0" borderId="6" xfId="10" applyNumberFormat="1" applyFont="1" applyBorder="1" applyAlignment="1">
      <alignment horizontal="center" vertical="center" wrapText="1"/>
    </xf>
    <xf numFmtId="0" fontId="6" fillId="0" borderId="0" xfId="10" applyFont="1" applyAlignment="1">
      <alignment horizontal="center" vertical="center"/>
    </xf>
    <xf numFmtId="1" fontId="49" fillId="0" borderId="0" xfId="16" applyNumberFormat="1" applyFont="1" applyProtection="1">
      <protection locked="0"/>
    </xf>
    <xf numFmtId="1" fontId="47" fillId="0" borderId="1" xfId="16" applyNumberFormat="1" applyFont="1" applyBorder="1" applyProtection="1">
      <protection locked="0"/>
    </xf>
    <xf numFmtId="1" fontId="1" fillId="0" borderId="1" xfId="16" applyNumberFormat="1" applyFont="1" applyBorder="1" applyAlignment="1" applyProtection="1">
      <alignment horizontal="center"/>
      <protection locked="0"/>
    </xf>
    <xf numFmtId="1" fontId="9" fillId="0" borderId="1" xfId="16" applyNumberFormat="1" applyFont="1" applyBorder="1" applyAlignment="1" applyProtection="1">
      <alignment horizontal="center"/>
      <protection locked="0"/>
    </xf>
    <xf numFmtId="1" fontId="12" fillId="0" borderId="2" xfId="16" applyNumberFormat="1" applyFont="1" applyBorder="1" applyProtection="1">
      <protection locked="0"/>
    </xf>
    <xf numFmtId="1" fontId="11" fillId="2" borderId="9" xfId="16" applyNumberFormat="1" applyFont="1" applyFill="1" applyBorder="1" applyAlignment="1">
      <alignment horizontal="center" vertical="center" wrapText="1"/>
    </xf>
    <xf numFmtId="1" fontId="11" fillId="2" borderId="10" xfId="16" applyNumberFormat="1" applyFont="1" applyFill="1" applyBorder="1" applyAlignment="1">
      <alignment horizontal="center" vertical="center" wrapText="1"/>
    </xf>
    <xf numFmtId="1" fontId="11" fillId="2" borderId="11" xfId="16" applyNumberFormat="1" applyFont="1" applyFill="1" applyBorder="1" applyAlignment="1">
      <alignment horizontal="center" vertical="center" wrapText="1"/>
    </xf>
    <xf numFmtId="1" fontId="11" fillId="2" borderId="6" xfId="16" applyNumberFormat="1" applyFont="1" applyFill="1" applyBorder="1" applyAlignment="1">
      <alignment horizontal="center" vertical="center" wrapText="1"/>
    </xf>
    <xf numFmtId="1" fontId="11" fillId="0" borderId="9" xfId="16" applyNumberFormat="1" applyFont="1" applyBorder="1" applyAlignment="1">
      <alignment horizontal="center" vertical="center" wrapText="1"/>
    </xf>
    <xf numFmtId="1" fontId="11" fillId="0" borderId="10" xfId="16" applyNumberFormat="1" applyFont="1" applyBorder="1" applyAlignment="1">
      <alignment horizontal="center" vertical="center" wrapText="1"/>
    </xf>
    <xf numFmtId="1" fontId="11" fillId="0" borderId="11" xfId="16" applyNumberFormat="1" applyFont="1" applyBorder="1" applyAlignment="1">
      <alignment horizontal="center" vertical="center" wrapText="1"/>
    </xf>
    <xf numFmtId="1" fontId="1" fillId="2" borderId="0" xfId="16" applyNumberFormat="1" applyFont="1" applyFill="1" applyAlignment="1">
      <alignment horizontal="center" vertical="center" wrapText="1"/>
    </xf>
    <xf numFmtId="1" fontId="1" fillId="0" borderId="0" xfId="16" applyNumberFormat="1" applyFont="1" applyAlignment="1">
      <alignment horizontal="center" vertical="center" wrapText="1"/>
    </xf>
    <xf numFmtId="1" fontId="12" fillId="0" borderId="7" xfId="16" applyNumberFormat="1" applyFont="1" applyBorder="1" applyProtection="1">
      <protection locked="0"/>
    </xf>
    <xf numFmtId="1" fontId="11" fillId="2" borderId="8" xfId="16" applyNumberFormat="1" applyFont="1" applyFill="1" applyBorder="1" applyAlignment="1">
      <alignment horizontal="center" vertical="center" wrapText="1"/>
    </xf>
    <xf numFmtId="1" fontId="11" fillId="2" borderId="1" xfId="16" applyNumberFormat="1" applyFont="1" applyFill="1" applyBorder="1" applyAlignment="1">
      <alignment horizontal="center" vertical="center" wrapText="1"/>
    </xf>
    <xf numFmtId="1" fontId="11" fillId="2" borderId="12" xfId="16" applyNumberFormat="1" applyFont="1" applyFill="1" applyBorder="1" applyAlignment="1">
      <alignment horizontal="center" vertical="center" wrapText="1"/>
    </xf>
    <xf numFmtId="1" fontId="11" fillId="0" borderId="8" xfId="16" applyNumberFormat="1" applyFont="1" applyBorder="1" applyAlignment="1">
      <alignment horizontal="center" vertical="center" wrapText="1"/>
    </xf>
    <xf numFmtId="1" fontId="11" fillId="0" borderId="1" xfId="16" applyNumberFormat="1" applyFont="1" applyBorder="1" applyAlignment="1">
      <alignment horizontal="center" vertical="center" wrapText="1"/>
    </xf>
    <xf numFmtId="1" fontId="11" fillId="0" borderId="12" xfId="16" applyNumberFormat="1" applyFont="1" applyBorder="1" applyAlignment="1">
      <alignment horizontal="center" vertical="center" wrapText="1"/>
    </xf>
    <xf numFmtId="1" fontId="12" fillId="0" borderId="5" xfId="16" applyNumberFormat="1" applyFont="1" applyBorder="1" applyProtection="1">
      <protection locked="0"/>
    </xf>
    <xf numFmtId="1" fontId="9" fillId="0" borderId="5" xfId="16" applyNumberFormat="1" applyFont="1" applyBorder="1" applyAlignment="1" applyProtection="1">
      <alignment horizontal="center" vertical="center"/>
      <protection locked="0"/>
    </xf>
    <xf numFmtId="1" fontId="1" fillId="2" borderId="0" xfId="16" applyNumberFormat="1" applyFont="1" applyFill="1" applyAlignment="1" applyProtection="1">
      <alignment horizontal="center" vertical="center"/>
      <protection locked="0"/>
    </xf>
    <xf numFmtId="1" fontId="1" fillId="0" borderId="0" xfId="16" applyNumberFormat="1" applyFont="1" applyAlignment="1" applyProtection="1">
      <alignment horizontal="center" vertical="center"/>
      <protection locked="0"/>
    </xf>
    <xf numFmtId="1" fontId="48" fillId="0" borderId="6" xfId="16" applyNumberFormat="1" applyFont="1" applyBorder="1" applyAlignment="1">
      <alignment horizontal="center"/>
    </xf>
    <xf numFmtId="1" fontId="48" fillId="2" borderId="6" xfId="16" applyNumberFormat="1" applyFont="1" applyFill="1" applyBorder="1" applyAlignment="1">
      <alignment horizontal="center"/>
    </xf>
    <xf numFmtId="1" fontId="48" fillId="2" borderId="0" xfId="16" applyNumberFormat="1" applyFont="1" applyFill="1" applyAlignment="1">
      <alignment horizontal="center"/>
    </xf>
    <xf numFmtId="1" fontId="48" fillId="0" borderId="0" xfId="16" applyNumberFormat="1" applyFont="1" applyAlignment="1">
      <alignment horizontal="center"/>
    </xf>
    <xf numFmtId="0" fontId="11" fillId="2" borderId="6" xfId="16" applyFont="1" applyFill="1" applyBorder="1" applyAlignment="1">
      <alignment horizontal="center" vertical="center" wrapText="1" shrinkToFit="1"/>
    </xf>
    <xf numFmtId="3" fontId="11" fillId="2" borderId="6" xfId="16" applyNumberFormat="1" applyFont="1" applyFill="1" applyBorder="1" applyAlignment="1">
      <alignment horizontal="center" vertical="center"/>
    </xf>
    <xf numFmtId="3" fontId="77" fillId="2" borderId="6" xfId="16" applyNumberFormat="1" applyFont="1" applyFill="1" applyBorder="1" applyAlignment="1">
      <alignment horizontal="center" vertical="center"/>
    </xf>
    <xf numFmtId="164" fontId="77" fillId="2" borderId="6" xfId="16" applyNumberFormat="1" applyFont="1" applyFill="1" applyBorder="1" applyAlignment="1">
      <alignment horizontal="center" vertical="center"/>
    </xf>
    <xf numFmtId="164" fontId="11" fillId="2" borderId="6" xfId="16" applyNumberFormat="1" applyFont="1" applyFill="1" applyBorder="1" applyAlignment="1">
      <alignment horizontal="center" vertical="center"/>
    </xf>
    <xf numFmtId="3" fontId="11" fillId="0" borderId="6" xfId="16" applyNumberFormat="1" applyFont="1" applyBorder="1" applyAlignment="1">
      <alignment horizontal="center" vertical="center"/>
    </xf>
    <xf numFmtId="164" fontId="7" fillId="2" borderId="0" xfId="16" applyNumberFormat="1" applyFont="1" applyFill="1" applyAlignment="1">
      <alignment horizontal="center" vertical="center"/>
    </xf>
    <xf numFmtId="164" fontId="7" fillId="0" borderId="0" xfId="16" applyNumberFormat="1" applyFont="1" applyAlignment="1">
      <alignment horizontal="center" vertical="center"/>
    </xf>
    <xf numFmtId="1" fontId="2" fillId="0" borderId="0" xfId="16" applyNumberFormat="1" applyFont="1" applyAlignment="1" applyProtection="1">
      <alignment vertical="center"/>
      <protection locked="0"/>
    </xf>
    <xf numFmtId="0" fontId="16" fillId="0" borderId="6" xfId="15" applyFont="1" applyBorder="1" applyAlignment="1">
      <alignment horizontal="left"/>
    </xf>
    <xf numFmtId="3" fontId="16" fillId="2" borderId="6" xfId="16" applyNumberFormat="1" applyFont="1" applyFill="1" applyBorder="1" applyAlignment="1">
      <alignment horizontal="center" vertical="center"/>
    </xf>
    <xf numFmtId="3" fontId="78" fillId="2" borderId="6" xfId="16" applyNumberFormat="1" applyFont="1" applyFill="1" applyBorder="1" applyAlignment="1">
      <alignment horizontal="center" vertical="center"/>
    </xf>
    <xf numFmtId="164" fontId="78" fillId="2" borderId="6" xfId="16" applyNumberFormat="1" applyFont="1" applyFill="1" applyBorder="1" applyAlignment="1">
      <alignment horizontal="center" vertical="center"/>
    </xf>
    <xf numFmtId="164" fontId="16" fillId="2" borderId="6" xfId="16" applyNumberFormat="1" applyFont="1" applyFill="1" applyBorder="1" applyAlignment="1">
      <alignment horizontal="center" vertical="center"/>
    </xf>
    <xf numFmtId="3" fontId="16" fillId="0" borderId="6" xfId="16" applyNumberFormat="1" applyFont="1" applyBorder="1" applyAlignment="1">
      <alignment horizontal="center" vertical="center"/>
    </xf>
    <xf numFmtId="164" fontId="10" fillId="2" borderId="0" xfId="16" applyNumberFormat="1" applyFont="1" applyFill="1" applyAlignment="1">
      <alignment horizontal="center" vertical="center"/>
    </xf>
    <xf numFmtId="164" fontId="10" fillId="0" borderId="0" xfId="16" applyNumberFormat="1" applyFont="1" applyAlignment="1">
      <alignment horizontal="center" vertical="center"/>
    </xf>
    <xf numFmtId="1" fontId="4" fillId="0" borderId="0" xfId="16" applyNumberFormat="1" applyFont="1" applyAlignment="1" applyProtection="1">
      <alignment horizontal="right"/>
      <protection locked="0"/>
    </xf>
    <xf numFmtId="0" fontId="16" fillId="0" borderId="6" xfId="5" applyFont="1" applyBorder="1" applyAlignment="1">
      <alignment horizontal="left"/>
    </xf>
    <xf numFmtId="0" fontId="16" fillId="0" borderId="6" xfId="5" applyFont="1" applyBorder="1" applyAlignment="1">
      <alignment horizontal="left" wrapText="1"/>
    </xf>
    <xf numFmtId="1" fontId="4" fillId="0" borderId="0" xfId="16" applyNumberFormat="1" applyFont="1" applyAlignment="1" applyProtection="1">
      <alignment horizontal="left" wrapText="1" shrinkToFit="1"/>
      <protection locked="0"/>
    </xf>
    <xf numFmtId="1" fontId="47" fillId="2" borderId="1" xfId="16" applyNumberFormat="1" applyFont="1" applyFill="1" applyBorder="1" applyProtection="1">
      <protection locked="0"/>
    </xf>
    <xf numFmtId="0" fontId="11" fillId="0" borderId="6" xfId="16" applyFont="1" applyBorder="1" applyAlignment="1">
      <alignment horizontal="center" vertical="center" wrapText="1" shrinkToFit="1"/>
    </xf>
    <xf numFmtId="3" fontId="78" fillId="0" borderId="6" xfId="16" applyNumberFormat="1" applyFont="1" applyBorder="1" applyAlignment="1">
      <alignment horizontal="center" vertical="center"/>
    </xf>
  </cellXfs>
  <cellStyles count="245">
    <cellStyle name="20% - Accent1" xfId="120" xr:uid="{00000000-0005-0000-0000-000000000000}"/>
    <cellStyle name="20% - Accent1 2" xfId="158" xr:uid="{00000000-0005-0000-0000-000001000000}"/>
    <cellStyle name="20% - Accent2" xfId="121" xr:uid="{00000000-0005-0000-0000-000002000000}"/>
    <cellStyle name="20% - Accent2 2" xfId="159" xr:uid="{00000000-0005-0000-0000-000003000000}"/>
    <cellStyle name="20% - Accent3" xfId="122" xr:uid="{00000000-0005-0000-0000-000004000000}"/>
    <cellStyle name="20% - Accent3 2" xfId="160" xr:uid="{00000000-0005-0000-0000-000005000000}"/>
    <cellStyle name="20% - Accent4" xfId="123" xr:uid="{00000000-0005-0000-0000-000006000000}"/>
    <cellStyle name="20% - Accent4 2" xfId="161" xr:uid="{00000000-0005-0000-0000-000007000000}"/>
    <cellStyle name="20% - Accent5" xfId="124" xr:uid="{00000000-0005-0000-0000-000008000000}"/>
    <cellStyle name="20% - Accent5 2" xfId="162" xr:uid="{00000000-0005-0000-0000-000009000000}"/>
    <cellStyle name="20% - Accent6" xfId="125" xr:uid="{00000000-0005-0000-0000-00000A000000}"/>
    <cellStyle name="20% - Accent6 2" xfId="163" xr:uid="{00000000-0005-0000-0000-00000B000000}"/>
    <cellStyle name="20% — акцент1" xfId="18" xr:uid="{00000000-0005-0000-0000-00000C000000}"/>
    <cellStyle name="20% - Акцент1 2" xfId="83" xr:uid="{00000000-0005-0000-0000-00000D000000}"/>
    <cellStyle name="20% — акцент1 2" xfId="164" xr:uid="{00000000-0005-0000-0000-00000E000000}"/>
    <cellStyle name="20% — акцент1 3" xfId="165" xr:uid="{00000000-0005-0000-0000-00000F000000}"/>
    <cellStyle name="20% — акцент2" xfId="19" xr:uid="{00000000-0005-0000-0000-000010000000}"/>
    <cellStyle name="20% - Акцент2 2" xfId="82" xr:uid="{00000000-0005-0000-0000-000011000000}"/>
    <cellStyle name="20% — акцент2 2" xfId="166" xr:uid="{00000000-0005-0000-0000-000012000000}"/>
    <cellStyle name="20% — акцент2 3" xfId="167" xr:uid="{00000000-0005-0000-0000-000013000000}"/>
    <cellStyle name="20% — акцент3" xfId="20" xr:uid="{00000000-0005-0000-0000-000014000000}"/>
    <cellStyle name="20% - Акцент3 2" xfId="81" xr:uid="{00000000-0005-0000-0000-000015000000}"/>
    <cellStyle name="20% — акцент3 2" xfId="168" xr:uid="{00000000-0005-0000-0000-000016000000}"/>
    <cellStyle name="20% — акцент3 3" xfId="169" xr:uid="{00000000-0005-0000-0000-000017000000}"/>
    <cellStyle name="20% — акцент4" xfId="21" xr:uid="{00000000-0005-0000-0000-000018000000}"/>
    <cellStyle name="20% - Акцент4 2" xfId="80" xr:uid="{00000000-0005-0000-0000-000019000000}"/>
    <cellStyle name="20% — акцент4 2" xfId="170" xr:uid="{00000000-0005-0000-0000-00001A000000}"/>
    <cellStyle name="20% — акцент4 3" xfId="171" xr:uid="{00000000-0005-0000-0000-00001B000000}"/>
    <cellStyle name="20% — акцент5" xfId="22" xr:uid="{00000000-0005-0000-0000-00001C000000}"/>
    <cellStyle name="20% - Акцент5 2" xfId="79" xr:uid="{00000000-0005-0000-0000-00001D000000}"/>
    <cellStyle name="20% — акцент5 2" xfId="172" xr:uid="{00000000-0005-0000-0000-00001E000000}"/>
    <cellStyle name="20% — акцент6" xfId="23" xr:uid="{00000000-0005-0000-0000-00001F000000}"/>
    <cellStyle name="20% - Акцент6 2" xfId="78" xr:uid="{00000000-0005-0000-0000-000020000000}"/>
    <cellStyle name="20% — акцент6 2" xfId="173" xr:uid="{00000000-0005-0000-0000-000021000000}"/>
    <cellStyle name="20% — акцент6 3" xfId="174" xr:uid="{00000000-0005-0000-0000-000022000000}"/>
    <cellStyle name="20% – Акцентування1" xfId="95" xr:uid="{00000000-0005-0000-0000-000023000000}"/>
    <cellStyle name="20% – Акцентування1 2" xfId="175" xr:uid="{00000000-0005-0000-0000-000024000000}"/>
    <cellStyle name="20% – Акцентування2" xfId="96" xr:uid="{00000000-0005-0000-0000-000025000000}"/>
    <cellStyle name="20% – Акцентування2 2" xfId="176" xr:uid="{00000000-0005-0000-0000-000026000000}"/>
    <cellStyle name="20% – Акцентування3" xfId="97" xr:uid="{00000000-0005-0000-0000-000027000000}"/>
    <cellStyle name="20% – Акцентування3 2" xfId="177" xr:uid="{00000000-0005-0000-0000-000028000000}"/>
    <cellStyle name="20% – Акцентування4" xfId="98" xr:uid="{00000000-0005-0000-0000-000029000000}"/>
    <cellStyle name="20% – Акцентування4 2" xfId="178" xr:uid="{00000000-0005-0000-0000-00002A000000}"/>
    <cellStyle name="20% – Акцентування5" xfId="99" xr:uid="{00000000-0005-0000-0000-00002B000000}"/>
    <cellStyle name="20% – Акцентування5 2" xfId="179" xr:uid="{00000000-0005-0000-0000-00002C000000}"/>
    <cellStyle name="20% – Акцентування6" xfId="100" xr:uid="{00000000-0005-0000-0000-00002D000000}"/>
    <cellStyle name="20% – Акцентування6 2" xfId="180" xr:uid="{00000000-0005-0000-0000-00002E000000}"/>
    <cellStyle name="40% - Accent1" xfId="126" xr:uid="{00000000-0005-0000-0000-00002F000000}"/>
    <cellStyle name="40% - Accent1 2" xfId="181" xr:uid="{00000000-0005-0000-0000-000030000000}"/>
    <cellStyle name="40% - Accent2" xfId="127" xr:uid="{00000000-0005-0000-0000-000031000000}"/>
    <cellStyle name="40% - Accent2 2" xfId="182" xr:uid="{00000000-0005-0000-0000-000032000000}"/>
    <cellStyle name="40% - Accent3" xfId="128" xr:uid="{00000000-0005-0000-0000-000033000000}"/>
    <cellStyle name="40% - Accent3 2" xfId="183" xr:uid="{00000000-0005-0000-0000-000034000000}"/>
    <cellStyle name="40% - Accent4" xfId="129" xr:uid="{00000000-0005-0000-0000-000035000000}"/>
    <cellStyle name="40% - Accent4 2" xfId="184" xr:uid="{00000000-0005-0000-0000-000036000000}"/>
    <cellStyle name="40% - Accent5" xfId="130" xr:uid="{00000000-0005-0000-0000-000037000000}"/>
    <cellStyle name="40% - Accent5 2" xfId="185" xr:uid="{00000000-0005-0000-0000-000038000000}"/>
    <cellStyle name="40% - Accent6" xfId="131" xr:uid="{00000000-0005-0000-0000-000039000000}"/>
    <cellStyle name="40% - Accent6 2" xfId="186" xr:uid="{00000000-0005-0000-0000-00003A000000}"/>
    <cellStyle name="40% — акцент1" xfId="24" xr:uid="{00000000-0005-0000-0000-00003B000000}"/>
    <cellStyle name="40% - Акцент1 2" xfId="77" xr:uid="{00000000-0005-0000-0000-00003C000000}"/>
    <cellStyle name="40% — акцент1 2" xfId="187" xr:uid="{00000000-0005-0000-0000-00003D000000}"/>
    <cellStyle name="40% — акцент1 3" xfId="188" xr:uid="{00000000-0005-0000-0000-00003E000000}"/>
    <cellStyle name="40% — акцент2" xfId="25" xr:uid="{00000000-0005-0000-0000-00003F000000}"/>
    <cellStyle name="40% - Акцент2 2" xfId="76" xr:uid="{00000000-0005-0000-0000-000040000000}"/>
    <cellStyle name="40% — акцент2 2" xfId="189" xr:uid="{00000000-0005-0000-0000-000041000000}"/>
    <cellStyle name="40% — акцент3" xfId="26" xr:uid="{00000000-0005-0000-0000-000042000000}"/>
    <cellStyle name="40% - Акцент3 2" xfId="75" xr:uid="{00000000-0005-0000-0000-000043000000}"/>
    <cellStyle name="40% — акцент3 2" xfId="190" xr:uid="{00000000-0005-0000-0000-000044000000}"/>
    <cellStyle name="40% — акцент3 3" xfId="191" xr:uid="{00000000-0005-0000-0000-000045000000}"/>
    <cellStyle name="40% — акцент4" xfId="27" xr:uid="{00000000-0005-0000-0000-000046000000}"/>
    <cellStyle name="40% - Акцент4 2" xfId="74" xr:uid="{00000000-0005-0000-0000-000047000000}"/>
    <cellStyle name="40% — акцент4 2" xfId="192" xr:uid="{00000000-0005-0000-0000-000048000000}"/>
    <cellStyle name="40% — акцент4 3" xfId="193" xr:uid="{00000000-0005-0000-0000-000049000000}"/>
    <cellStyle name="40% — акцент5" xfId="28" xr:uid="{00000000-0005-0000-0000-00004A000000}"/>
    <cellStyle name="40% - Акцент5 2" xfId="73" xr:uid="{00000000-0005-0000-0000-00004B000000}"/>
    <cellStyle name="40% — акцент5 2" xfId="194" xr:uid="{00000000-0005-0000-0000-00004C000000}"/>
    <cellStyle name="40% — акцент5 3" xfId="195" xr:uid="{00000000-0005-0000-0000-00004D000000}"/>
    <cellStyle name="40% — акцент6" xfId="29" xr:uid="{00000000-0005-0000-0000-00004E000000}"/>
    <cellStyle name="40% - Акцент6 2" xfId="72" xr:uid="{00000000-0005-0000-0000-00004F000000}"/>
    <cellStyle name="40% — акцент6 2" xfId="196" xr:uid="{00000000-0005-0000-0000-000050000000}"/>
    <cellStyle name="40% — акцент6 3" xfId="197" xr:uid="{00000000-0005-0000-0000-000051000000}"/>
    <cellStyle name="40% – Акцентування1" xfId="101" xr:uid="{00000000-0005-0000-0000-000052000000}"/>
    <cellStyle name="40% – Акцентування1 2" xfId="198" xr:uid="{00000000-0005-0000-0000-000053000000}"/>
    <cellStyle name="40% – Акцентування2" xfId="102" xr:uid="{00000000-0005-0000-0000-000054000000}"/>
    <cellStyle name="40% – Акцентування2 2" xfId="199" xr:uid="{00000000-0005-0000-0000-000055000000}"/>
    <cellStyle name="40% – Акцентування3" xfId="103" xr:uid="{00000000-0005-0000-0000-000056000000}"/>
    <cellStyle name="40% – Акцентування3 2" xfId="200" xr:uid="{00000000-0005-0000-0000-000057000000}"/>
    <cellStyle name="40% – Акцентування4" xfId="104" xr:uid="{00000000-0005-0000-0000-000058000000}"/>
    <cellStyle name="40% – Акцентування4 2" xfId="201" xr:uid="{00000000-0005-0000-0000-000059000000}"/>
    <cellStyle name="40% – Акцентування5" xfId="105" xr:uid="{00000000-0005-0000-0000-00005A000000}"/>
    <cellStyle name="40% – Акцентування5 2" xfId="202" xr:uid="{00000000-0005-0000-0000-00005B000000}"/>
    <cellStyle name="40% – Акцентування6" xfId="106" xr:uid="{00000000-0005-0000-0000-00005C000000}"/>
    <cellStyle name="40% – Акцентування6 2" xfId="203" xr:uid="{00000000-0005-0000-0000-00005D000000}"/>
    <cellStyle name="60% - Accent1" xfId="132" xr:uid="{00000000-0005-0000-0000-00005E000000}"/>
    <cellStyle name="60% - Accent1 2" xfId="204" xr:uid="{00000000-0005-0000-0000-00005F000000}"/>
    <cellStyle name="60% - Accent2" xfId="133" xr:uid="{00000000-0005-0000-0000-000060000000}"/>
    <cellStyle name="60% - Accent2 2" xfId="205" xr:uid="{00000000-0005-0000-0000-000061000000}"/>
    <cellStyle name="60% - Accent3" xfId="134" xr:uid="{00000000-0005-0000-0000-000062000000}"/>
    <cellStyle name="60% - Accent3 2" xfId="206" xr:uid="{00000000-0005-0000-0000-000063000000}"/>
    <cellStyle name="60% - Accent4" xfId="135" xr:uid="{00000000-0005-0000-0000-000064000000}"/>
    <cellStyle name="60% - Accent4 2" xfId="207" xr:uid="{00000000-0005-0000-0000-000065000000}"/>
    <cellStyle name="60% - Accent5" xfId="136" xr:uid="{00000000-0005-0000-0000-000066000000}"/>
    <cellStyle name="60% - Accent5 2" xfId="208" xr:uid="{00000000-0005-0000-0000-000067000000}"/>
    <cellStyle name="60% - Accent6" xfId="137" xr:uid="{00000000-0005-0000-0000-000068000000}"/>
    <cellStyle name="60% - Accent6 2" xfId="209" xr:uid="{00000000-0005-0000-0000-000069000000}"/>
    <cellStyle name="60% — акцент1" xfId="30" xr:uid="{00000000-0005-0000-0000-00006A000000}"/>
    <cellStyle name="60% - Акцент1 2" xfId="71" xr:uid="{00000000-0005-0000-0000-00006B000000}"/>
    <cellStyle name="60% — акцент1 2" xfId="210" xr:uid="{00000000-0005-0000-0000-00006C000000}"/>
    <cellStyle name="60% — акцент1 3" xfId="211" xr:uid="{00000000-0005-0000-0000-00006D000000}"/>
    <cellStyle name="60% — акцент2" xfId="31" xr:uid="{00000000-0005-0000-0000-00006E000000}"/>
    <cellStyle name="60% - Акцент2 2" xfId="70" xr:uid="{00000000-0005-0000-0000-00006F000000}"/>
    <cellStyle name="60% — акцент2 2" xfId="212" xr:uid="{00000000-0005-0000-0000-000070000000}"/>
    <cellStyle name="60% — акцент2 3" xfId="213" xr:uid="{00000000-0005-0000-0000-000071000000}"/>
    <cellStyle name="60% — акцент3" xfId="32" xr:uid="{00000000-0005-0000-0000-000072000000}"/>
    <cellStyle name="60% - Акцент3 2" xfId="69" xr:uid="{00000000-0005-0000-0000-000073000000}"/>
    <cellStyle name="60% — акцент3 2" xfId="214" xr:uid="{00000000-0005-0000-0000-000074000000}"/>
    <cellStyle name="60% — акцент3 3" xfId="215" xr:uid="{00000000-0005-0000-0000-000075000000}"/>
    <cellStyle name="60% — акцент4" xfId="33" xr:uid="{00000000-0005-0000-0000-000076000000}"/>
    <cellStyle name="60% - Акцент4 2" xfId="68" xr:uid="{00000000-0005-0000-0000-000077000000}"/>
    <cellStyle name="60% — акцент4 2" xfId="216" xr:uid="{00000000-0005-0000-0000-000078000000}"/>
    <cellStyle name="60% — акцент4 3" xfId="217" xr:uid="{00000000-0005-0000-0000-000079000000}"/>
    <cellStyle name="60% — акцент5" xfId="34" xr:uid="{00000000-0005-0000-0000-00007A000000}"/>
    <cellStyle name="60% - Акцент5 2" xfId="67" xr:uid="{00000000-0005-0000-0000-00007B000000}"/>
    <cellStyle name="60% — акцент5 2" xfId="218" xr:uid="{00000000-0005-0000-0000-00007C000000}"/>
    <cellStyle name="60% — акцент5 3" xfId="219" xr:uid="{00000000-0005-0000-0000-00007D000000}"/>
    <cellStyle name="60% — акцент6" xfId="35" xr:uid="{00000000-0005-0000-0000-00007E000000}"/>
    <cellStyle name="60% - Акцент6 2" xfId="66" xr:uid="{00000000-0005-0000-0000-00007F000000}"/>
    <cellStyle name="60% — акцент6 2" xfId="220" xr:uid="{00000000-0005-0000-0000-000080000000}"/>
    <cellStyle name="60% — акцент6 3" xfId="221" xr:uid="{00000000-0005-0000-0000-000081000000}"/>
    <cellStyle name="60% – Акцентування1" xfId="107" xr:uid="{00000000-0005-0000-0000-000082000000}"/>
    <cellStyle name="60% – Акцентування1 2" xfId="222" xr:uid="{00000000-0005-0000-0000-000083000000}"/>
    <cellStyle name="60% – Акцентування2" xfId="108" xr:uid="{00000000-0005-0000-0000-000084000000}"/>
    <cellStyle name="60% – Акцентування2 2" xfId="223" xr:uid="{00000000-0005-0000-0000-000085000000}"/>
    <cellStyle name="60% – Акцентування3" xfId="109" xr:uid="{00000000-0005-0000-0000-000086000000}"/>
    <cellStyle name="60% – Акцентування3 2" xfId="224" xr:uid="{00000000-0005-0000-0000-000087000000}"/>
    <cellStyle name="60% – Акцентування4" xfId="110" xr:uid="{00000000-0005-0000-0000-000088000000}"/>
    <cellStyle name="60% – Акцентування4 2" xfId="225" xr:uid="{00000000-0005-0000-0000-000089000000}"/>
    <cellStyle name="60% – Акцентування5" xfId="111" xr:uid="{00000000-0005-0000-0000-00008A000000}"/>
    <cellStyle name="60% – Акцентування5 2" xfId="226" xr:uid="{00000000-0005-0000-0000-00008B000000}"/>
    <cellStyle name="60% – Акцентування6" xfId="112" xr:uid="{00000000-0005-0000-0000-00008C000000}"/>
    <cellStyle name="60% – Акцентування6 2" xfId="227" xr:uid="{00000000-0005-0000-0000-00008D000000}"/>
    <cellStyle name="Accent1" xfId="138" xr:uid="{00000000-0005-0000-0000-00008E000000}"/>
    <cellStyle name="Accent1 2" xfId="228" xr:uid="{00000000-0005-0000-0000-00008F000000}"/>
    <cellStyle name="Accent2" xfId="139" xr:uid="{00000000-0005-0000-0000-000090000000}"/>
    <cellStyle name="Accent2 2" xfId="229" xr:uid="{00000000-0005-0000-0000-000091000000}"/>
    <cellStyle name="Accent3" xfId="140" xr:uid="{00000000-0005-0000-0000-000092000000}"/>
    <cellStyle name="Accent3 2" xfId="230" xr:uid="{00000000-0005-0000-0000-000093000000}"/>
    <cellStyle name="Accent4" xfId="141" xr:uid="{00000000-0005-0000-0000-000094000000}"/>
    <cellStyle name="Accent4 2" xfId="231" xr:uid="{00000000-0005-0000-0000-000095000000}"/>
    <cellStyle name="Accent5" xfId="142" xr:uid="{00000000-0005-0000-0000-000096000000}"/>
    <cellStyle name="Accent5 2" xfId="232" xr:uid="{00000000-0005-0000-0000-000097000000}"/>
    <cellStyle name="Accent6" xfId="143" xr:uid="{00000000-0005-0000-0000-000098000000}"/>
    <cellStyle name="Accent6 2" xfId="233" xr:uid="{00000000-0005-0000-0000-000099000000}"/>
    <cellStyle name="Bad" xfId="144" xr:uid="{00000000-0005-0000-0000-00009A000000}"/>
    <cellStyle name="Bad 2" xfId="234" xr:uid="{00000000-0005-0000-0000-00009B000000}"/>
    <cellStyle name="Calculation" xfId="145" xr:uid="{00000000-0005-0000-0000-00009C000000}"/>
    <cellStyle name="Calculation 2" xfId="235" xr:uid="{00000000-0005-0000-0000-00009D000000}"/>
    <cellStyle name="Check Cell" xfId="146" xr:uid="{00000000-0005-0000-0000-00009E000000}"/>
    <cellStyle name="Check Cell 2" xfId="236" xr:uid="{00000000-0005-0000-0000-00009F000000}"/>
    <cellStyle name="Explanatory Text" xfId="147" xr:uid="{00000000-0005-0000-0000-0000A0000000}"/>
    <cellStyle name="fEr" xfId="237" xr:uid="{00000000-0005-0000-0000-0000A1000000}"/>
    <cellStyle name="fHead" xfId="238" xr:uid="{00000000-0005-0000-0000-0000A2000000}"/>
    <cellStyle name="fHead 2" xfId="239" xr:uid="{00000000-0005-0000-0000-0000A3000000}"/>
    <cellStyle name="Good" xfId="148" xr:uid="{00000000-0005-0000-0000-0000A4000000}"/>
    <cellStyle name="Good 2" xfId="240" xr:uid="{00000000-0005-0000-0000-0000A5000000}"/>
    <cellStyle name="Heading 1" xfId="149" xr:uid="{00000000-0005-0000-0000-0000A6000000}"/>
    <cellStyle name="Heading 2" xfId="150" xr:uid="{00000000-0005-0000-0000-0000A7000000}"/>
    <cellStyle name="Heading 3" xfId="151" xr:uid="{00000000-0005-0000-0000-0000A8000000}"/>
    <cellStyle name="Heading 4" xfId="152" xr:uid="{00000000-0005-0000-0000-0000A9000000}"/>
    <cellStyle name="Input" xfId="153" xr:uid="{00000000-0005-0000-0000-0000AA000000}"/>
    <cellStyle name="Input 2" xfId="241" xr:uid="{00000000-0005-0000-0000-0000AB000000}"/>
    <cellStyle name="Linked Cell" xfId="154" xr:uid="{00000000-0005-0000-0000-0000AC000000}"/>
    <cellStyle name="Neutral" xfId="155" xr:uid="{00000000-0005-0000-0000-0000AD000000}"/>
    <cellStyle name="Neutral 2" xfId="242" xr:uid="{00000000-0005-0000-0000-0000AE000000}"/>
    <cellStyle name="Note" xfId="156" xr:uid="{00000000-0005-0000-0000-0000AF000000}"/>
    <cellStyle name="Note 2" xfId="243" xr:uid="{00000000-0005-0000-0000-0000B0000000}"/>
    <cellStyle name="Output" xfId="157" xr:uid="{00000000-0005-0000-0000-0000B1000000}"/>
    <cellStyle name="Output 2" xfId="244" xr:uid="{00000000-0005-0000-0000-0000B2000000}"/>
    <cellStyle name="Акцент1 2" xfId="36" xr:uid="{00000000-0005-0000-0000-0000B3000000}"/>
    <cellStyle name="Акцент1 3" xfId="65" xr:uid="{00000000-0005-0000-0000-0000B4000000}"/>
    <cellStyle name="Акцент2 2" xfId="37" xr:uid="{00000000-0005-0000-0000-0000B5000000}"/>
    <cellStyle name="Акцент2 3" xfId="64" xr:uid="{00000000-0005-0000-0000-0000B6000000}"/>
    <cellStyle name="Акцент3 2" xfId="38" xr:uid="{00000000-0005-0000-0000-0000B7000000}"/>
    <cellStyle name="Акцент3 3" xfId="63" xr:uid="{00000000-0005-0000-0000-0000B8000000}"/>
    <cellStyle name="Акцент4 2" xfId="39" xr:uid="{00000000-0005-0000-0000-0000B9000000}"/>
    <cellStyle name="Акцент4 3" xfId="62" xr:uid="{00000000-0005-0000-0000-0000BA000000}"/>
    <cellStyle name="Акцент5 2" xfId="40" xr:uid="{00000000-0005-0000-0000-0000BB000000}"/>
    <cellStyle name="Акцент5 3" xfId="61" xr:uid="{00000000-0005-0000-0000-0000BC000000}"/>
    <cellStyle name="Акцент6 2" xfId="41" xr:uid="{00000000-0005-0000-0000-0000BD000000}"/>
    <cellStyle name="Акцент6 3" xfId="60" xr:uid="{00000000-0005-0000-0000-0000BE000000}"/>
    <cellStyle name="Акцентування1" xfId="113" xr:uid="{00000000-0005-0000-0000-0000BF000000}"/>
    <cellStyle name="Акцентування2" xfId="114" xr:uid="{00000000-0005-0000-0000-0000C0000000}"/>
    <cellStyle name="Акцентування3" xfId="115" xr:uid="{00000000-0005-0000-0000-0000C1000000}"/>
    <cellStyle name="Акцентування4" xfId="116" xr:uid="{00000000-0005-0000-0000-0000C2000000}"/>
    <cellStyle name="Акцентування5" xfId="117" xr:uid="{00000000-0005-0000-0000-0000C3000000}"/>
    <cellStyle name="Акцентування6" xfId="118" xr:uid="{00000000-0005-0000-0000-0000C4000000}"/>
    <cellStyle name="Ввод  2" xfId="42" xr:uid="{00000000-0005-0000-0000-0000C5000000}"/>
    <cellStyle name="Ввод  3" xfId="59" xr:uid="{00000000-0005-0000-0000-0000C6000000}"/>
    <cellStyle name="Вывод 2" xfId="43" xr:uid="{00000000-0005-0000-0000-0000C7000000}"/>
    <cellStyle name="Вывод 3" xfId="89" xr:uid="{00000000-0005-0000-0000-0000C8000000}"/>
    <cellStyle name="Вычисление 2" xfId="44" xr:uid="{00000000-0005-0000-0000-0000C9000000}"/>
    <cellStyle name="Вычисление 3" xfId="86" xr:uid="{00000000-0005-0000-0000-0000CA000000}"/>
    <cellStyle name="Заголовок 1 2" xfId="45" xr:uid="{00000000-0005-0000-0000-0000CB000000}"/>
    <cellStyle name="Заголовок 2 2" xfId="46" xr:uid="{00000000-0005-0000-0000-0000CC000000}"/>
    <cellStyle name="Заголовок 3 2" xfId="47" xr:uid="{00000000-0005-0000-0000-0000CD000000}"/>
    <cellStyle name="Заголовок 4 2" xfId="48" xr:uid="{00000000-0005-0000-0000-0000CE000000}"/>
    <cellStyle name="Звичайний" xfId="0" builtinId="0"/>
    <cellStyle name="Звичайний 2 3" xfId="12" xr:uid="{00000000-0005-0000-0000-0000CF000000}"/>
    <cellStyle name="Звичайний 3 2" xfId="4" xr:uid="{00000000-0005-0000-0000-0000D0000000}"/>
    <cellStyle name="Итог 2" xfId="49" xr:uid="{00000000-0005-0000-0000-0000D1000000}"/>
    <cellStyle name="Контрольная ячейка 2" xfId="50" xr:uid="{00000000-0005-0000-0000-0000D2000000}"/>
    <cellStyle name="Контрольная ячейка 3" xfId="58" xr:uid="{00000000-0005-0000-0000-0000D3000000}"/>
    <cellStyle name="Название 2" xfId="51" xr:uid="{00000000-0005-0000-0000-0000D4000000}"/>
    <cellStyle name="Нейтральный 2" xfId="52" xr:uid="{00000000-0005-0000-0000-0000D5000000}"/>
    <cellStyle name="Нейтральный 3" xfId="85" xr:uid="{00000000-0005-0000-0000-0000D6000000}"/>
    <cellStyle name="Обычный 2" xfId="6" xr:uid="{00000000-0005-0000-0000-0000D8000000}"/>
    <cellStyle name="Обычный 2 2" xfId="7" xr:uid="{00000000-0005-0000-0000-0000D9000000}"/>
    <cellStyle name="Обычный 3" xfId="17" xr:uid="{00000000-0005-0000-0000-0000DA000000}"/>
    <cellStyle name="Обычный 4" xfId="11" xr:uid="{00000000-0005-0000-0000-0000DB000000}"/>
    <cellStyle name="Обычный 5" xfId="3" xr:uid="{00000000-0005-0000-0000-0000DC000000}"/>
    <cellStyle name="Обычный 6" xfId="1" xr:uid="{00000000-0005-0000-0000-0000DD000000}"/>
    <cellStyle name="Обычный 6 2" xfId="10" xr:uid="{00000000-0005-0000-0000-0000DE000000}"/>
    <cellStyle name="Обычный 6 3" xfId="2" xr:uid="{00000000-0005-0000-0000-0000DF000000}"/>
    <cellStyle name="Обычный 7" xfId="84" xr:uid="{00000000-0005-0000-0000-0000E0000000}"/>
    <cellStyle name="Обычный_12 Зинкевич" xfId="5" xr:uid="{00000000-0005-0000-0000-0000E1000000}"/>
    <cellStyle name="Обычный_4 категории вмесмте СОЦ_УРАЗЛИВІ__ТАБО_4 категорії Квота!!!_2014 рік" xfId="8" xr:uid="{00000000-0005-0000-0000-0000E2000000}"/>
    <cellStyle name="Обычный_АктЗах_5%квот Оксана" xfId="14" xr:uid="{00000000-0005-0000-0000-0000E3000000}"/>
    <cellStyle name="Обычный_Молодь_сравн_04_14" xfId="16" xr:uid="{00000000-0005-0000-0000-0000E4000000}"/>
    <cellStyle name="Обычный_Перевірка_Молодь_до 18 років" xfId="9" xr:uid="{00000000-0005-0000-0000-0000E5000000}"/>
    <cellStyle name="Обычный_Табл. 3.15" xfId="13" xr:uid="{00000000-0005-0000-0000-0000E6000000}"/>
    <cellStyle name="Обычный_Укомплектування_11_2013" xfId="15" xr:uid="{00000000-0005-0000-0000-0000E7000000}"/>
    <cellStyle name="Плохой 2" xfId="53" xr:uid="{00000000-0005-0000-0000-0000E8000000}"/>
    <cellStyle name="Плохой 3" xfId="87" xr:uid="{00000000-0005-0000-0000-0000E9000000}"/>
    <cellStyle name="Пояснение 2" xfId="54" xr:uid="{00000000-0005-0000-0000-0000EA000000}"/>
    <cellStyle name="Примечание 2" xfId="55" xr:uid="{00000000-0005-0000-0000-0000EB000000}"/>
    <cellStyle name="Примечание 3" xfId="88" xr:uid="{00000000-0005-0000-0000-0000EC000000}"/>
    <cellStyle name="Связанная ячейка 2" xfId="56" xr:uid="{00000000-0005-0000-0000-0000ED000000}"/>
    <cellStyle name="Середній" xfId="119" xr:uid="{00000000-0005-0000-0000-0000EE000000}"/>
    <cellStyle name="Стиль 1" xfId="90" xr:uid="{00000000-0005-0000-0000-0000EF000000}"/>
    <cellStyle name="Текст предупреждения 2" xfId="57" xr:uid="{00000000-0005-0000-0000-0000F0000000}"/>
    <cellStyle name="Тысячи [0]_Анализ" xfId="91" xr:uid="{00000000-0005-0000-0000-0000F1000000}"/>
    <cellStyle name="Тысячи_Анализ" xfId="92" xr:uid="{00000000-0005-0000-0000-0000F2000000}"/>
    <cellStyle name="ФинᎰнсовый_Лист1 (3)_1" xfId="93" xr:uid="{00000000-0005-0000-0000-0000F3000000}"/>
    <cellStyle name="Хороший 2" xfId="94" xr:uid="{00000000-0005-0000-0000-0000F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9D82FEE7-B652-41CE-AF12-D32124022CC1}"/>
            </a:ext>
          </a:extLst>
        </xdr:cNvPr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180F832-C8A0-4946-B94A-DF3F67132181}"/>
            </a:ext>
          </a:extLst>
        </xdr:cNvPr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123/&#1047;&#1042;&#1030;&#1058;&#1048;/&#1047;&#1042;&#1030;&#1058;&#1048;%202020/&#1047;&#1042;&#1030;&#1058;&#1048;/&#1053;&#1040;%20&#1057;&#1040;&#1049;&#1058;%20&#1054;&#1062;&#1047;/&#1052;&#1072;&#1090;&#1088;&#1080;&#1094;&#1103;%20&#1085;&#1072;%20&#1089;&#1072;&#1081;&#1090;%2015%20&#1095;&#1080;&#1089;&#1083;&#1086;/okremi_kategoriyi_&#1053;&#1072;%20&#1087;&#1086;&#1089;&#1083;&#1091;&#1075;&#1080;%20&#1110;%20&#1057;&#1072;&#1081;&#1090;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23/&#1047;&#1042;&#1030;&#1058;&#1048;/&#1047;&#1042;&#1030;&#1058;&#1048;%202020/&#1047;&#1042;&#1030;&#1058;&#1048;/&#1053;&#1040;%20&#1057;&#1040;&#1049;&#1058;%20&#1054;&#1062;&#1047;/&#1052;&#1072;&#1090;&#1088;&#1080;&#1094;&#1103;%20&#1085;&#1072;%20&#1089;&#1072;&#1081;&#1090;%2015%20&#1095;&#1080;&#1089;&#1083;&#1086;/&#1047;&#1042;&#1030;&#1058;&#1048;_01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Жінки"/>
      <sheetName val="Чолові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9">
          <cell r="C9">
            <v>44560</v>
          </cell>
          <cell r="F9">
            <v>27010</v>
          </cell>
          <cell r="I9">
            <v>9090</v>
          </cell>
          <cell r="L9">
            <v>1247</v>
          </cell>
          <cell r="O9">
            <v>736</v>
          </cell>
          <cell r="R9">
            <v>25082</v>
          </cell>
          <cell r="U9">
            <v>21643</v>
          </cell>
          <cell r="X9">
            <v>8488</v>
          </cell>
          <cell r="AA9">
            <v>7698</v>
          </cell>
        </row>
        <row r="10">
          <cell r="C10">
            <v>1806</v>
          </cell>
          <cell r="F10">
            <v>1529</v>
          </cell>
          <cell r="I10">
            <v>568</v>
          </cell>
          <cell r="L10">
            <v>52</v>
          </cell>
          <cell r="O10">
            <v>46</v>
          </cell>
          <cell r="R10">
            <v>1299</v>
          </cell>
          <cell r="U10">
            <v>569</v>
          </cell>
          <cell r="X10">
            <v>499</v>
          </cell>
          <cell r="AA10">
            <v>457</v>
          </cell>
        </row>
        <row r="11">
          <cell r="C11">
            <v>1296</v>
          </cell>
          <cell r="F11">
            <v>1027</v>
          </cell>
          <cell r="I11">
            <v>224</v>
          </cell>
          <cell r="L11">
            <v>35</v>
          </cell>
          <cell r="O11">
            <v>18</v>
          </cell>
          <cell r="R11">
            <v>872</v>
          </cell>
          <cell r="U11">
            <v>621</v>
          </cell>
          <cell r="X11">
            <v>409</v>
          </cell>
          <cell r="AA11">
            <v>382</v>
          </cell>
        </row>
        <row r="12">
          <cell r="C12">
            <v>3050</v>
          </cell>
          <cell r="F12">
            <v>1259</v>
          </cell>
          <cell r="I12">
            <v>367</v>
          </cell>
          <cell r="L12">
            <v>71</v>
          </cell>
          <cell r="O12">
            <v>180</v>
          </cell>
          <cell r="R12">
            <v>1225</v>
          </cell>
          <cell r="U12">
            <v>1928</v>
          </cell>
          <cell r="X12">
            <v>325</v>
          </cell>
          <cell r="AA12">
            <v>270</v>
          </cell>
        </row>
        <row r="13">
          <cell r="C13">
            <v>2519</v>
          </cell>
          <cell r="F13">
            <v>962</v>
          </cell>
          <cell r="I13">
            <v>343</v>
          </cell>
          <cell r="L13">
            <v>81</v>
          </cell>
          <cell r="O13">
            <v>26</v>
          </cell>
          <cell r="R13">
            <v>837</v>
          </cell>
          <cell r="U13">
            <v>1634</v>
          </cell>
          <cell r="X13">
            <v>272</v>
          </cell>
          <cell r="AA13">
            <v>256</v>
          </cell>
        </row>
        <row r="14">
          <cell r="C14">
            <v>2503</v>
          </cell>
          <cell r="F14">
            <v>1154</v>
          </cell>
          <cell r="I14">
            <v>479</v>
          </cell>
          <cell r="L14">
            <v>55</v>
          </cell>
          <cell r="O14">
            <v>3</v>
          </cell>
          <cell r="R14">
            <v>1106</v>
          </cell>
          <cell r="U14">
            <v>1371</v>
          </cell>
          <cell r="X14">
            <v>325</v>
          </cell>
          <cell r="AA14">
            <v>275</v>
          </cell>
        </row>
        <row r="15">
          <cell r="C15">
            <v>1331</v>
          </cell>
          <cell r="F15">
            <v>797</v>
          </cell>
          <cell r="I15">
            <v>344</v>
          </cell>
          <cell r="L15">
            <v>35</v>
          </cell>
          <cell r="O15">
            <v>0</v>
          </cell>
          <cell r="R15">
            <v>742</v>
          </cell>
          <cell r="U15">
            <v>653</v>
          </cell>
          <cell r="X15">
            <v>213</v>
          </cell>
          <cell r="AA15">
            <v>197</v>
          </cell>
        </row>
        <row r="16">
          <cell r="C16">
            <v>1676</v>
          </cell>
          <cell r="F16">
            <v>1095</v>
          </cell>
          <cell r="I16">
            <v>351</v>
          </cell>
          <cell r="L16">
            <v>49</v>
          </cell>
          <cell r="O16">
            <v>25</v>
          </cell>
          <cell r="R16">
            <v>1056</v>
          </cell>
          <cell r="U16">
            <v>824</v>
          </cell>
          <cell r="X16">
            <v>360</v>
          </cell>
          <cell r="AA16">
            <v>327</v>
          </cell>
        </row>
        <row r="17">
          <cell r="C17">
            <v>1594</v>
          </cell>
          <cell r="F17">
            <v>970</v>
          </cell>
          <cell r="I17">
            <v>294</v>
          </cell>
          <cell r="L17">
            <v>32</v>
          </cell>
          <cell r="O17">
            <v>4</v>
          </cell>
          <cell r="R17">
            <v>905</v>
          </cell>
          <cell r="U17">
            <v>829</v>
          </cell>
          <cell r="X17">
            <v>359</v>
          </cell>
          <cell r="AA17">
            <v>328</v>
          </cell>
        </row>
        <row r="18">
          <cell r="C18">
            <v>971</v>
          </cell>
          <cell r="F18">
            <v>871</v>
          </cell>
          <cell r="I18">
            <v>253</v>
          </cell>
          <cell r="L18">
            <v>28</v>
          </cell>
          <cell r="O18">
            <v>46</v>
          </cell>
          <cell r="R18">
            <v>864</v>
          </cell>
          <cell r="U18">
            <v>357</v>
          </cell>
          <cell r="X18">
            <v>306</v>
          </cell>
          <cell r="AA18">
            <v>284</v>
          </cell>
        </row>
        <row r="19">
          <cell r="C19">
            <v>642</v>
          </cell>
          <cell r="F19">
            <v>532</v>
          </cell>
          <cell r="I19">
            <v>191</v>
          </cell>
          <cell r="L19">
            <v>41</v>
          </cell>
          <cell r="O19">
            <v>8</v>
          </cell>
          <cell r="R19">
            <v>510</v>
          </cell>
          <cell r="U19">
            <v>241</v>
          </cell>
          <cell r="X19">
            <v>224</v>
          </cell>
          <cell r="AA19">
            <v>208</v>
          </cell>
        </row>
        <row r="20">
          <cell r="C20">
            <v>684</v>
          </cell>
          <cell r="F20">
            <v>538</v>
          </cell>
          <cell r="I20">
            <v>243</v>
          </cell>
          <cell r="L20">
            <v>10</v>
          </cell>
          <cell r="O20">
            <v>8</v>
          </cell>
          <cell r="R20">
            <v>536</v>
          </cell>
          <cell r="U20">
            <v>287</v>
          </cell>
          <cell r="X20">
            <v>166</v>
          </cell>
          <cell r="AA20">
            <v>156</v>
          </cell>
        </row>
        <row r="21">
          <cell r="C21">
            <v>1635</v>
          </cell>
          <cell r="F21">
            <v>1353</v>
          </cell>
          <cell r="I21">
            <v>358</v>
          </cell>
          <cell r="L21">
            <v>92</v>
          </cell>
          <cell r="O21">
            <v>22</v>
          </cell>
          <cell r="R21">
            <v>1264</v>
          </cell>
          <cell r="U21">
            <v>664</v>
          </cell>
          <cell r="X21">
            <v>495</v>
          </cell>
          <cell r="AA21">
            <v>446</v>
          </cell>
        </row>
        <row r="22">
          <cell r="C22">
            <v>748</v>
          </cell>
          <cell r="F22">
            <v>673</v>
          </cell>
          <cell r="I22">
            <v>156</v>
          </cell>
          <cell r="L22">
            <v>17</v>
          </cell>
          <cell r="O22">
            <v>9</v>
          </cell>
          <cell r="R22">
            <v>660</v>
          </cell>
          <cell r="U22">
            <v>317</v>
          </cell>
          <cell r="X22">
            <v>288</v>
          </cell>
          <cell r="AA22">
            <v>260</v>
          </cell>
        </row>
        <row r="23">
          <cell r="C23">
            <v>1245</v>
          </cell>
          <cell r="F23">
            <v>982</v>
          </cell>
          <cell r="I23">
            <v>223</v>
          </cell>
          <cell r="L23">
            <v>26</v>
          </cell>
          <cell r="O23">
            <v>3</v>
          </cell>
          <cell r="R23">
            <v>954</v>
          </cell>
          <cell r="U23">
            <v>524</v>
          </cell>
          <cell r="X23">
            <v>333</v>
          </cell>
          <cell r="AA23">
            <v>311</v>
          </cell>
        </row>
        <row r="24">
          <cell r="C24">
            <v>583</v>
          </cell>
          <cell r="F24">
            <v>533</v>
          </cell>
          <cell r="I24">
            <v>159</v>
          </cell>
          <cell r="L24">
            <v>26</v>
          </cell>
          <cell r="O24">
            <v>6</v>
          </cell>
          <cell r="R24">
            <v>505</v>
          </cell>
          <cell r="U24">
            <v>270</v>
          </cell>
          <cell r="X24">
            <v>242</v>
          </cell>
          <cell r="AA24">
            <v>225</v>
          </cell>
        </row>
        <row r="25">
          <cell r="C25">
            <v>573</v>
          </cell>
          <cell r="F25">
            <v>513</v>
          </cell>
          <cell r="I25">
            <v>221</v>
          </cell>
          <cell r="L25">
            <v>27</v>
          </cell>
          <cell r="O25">
            <v>12</v>
          </cell>
          <cell r="R25">
            <v>459</v>
          </cell>
          <cell r="U25">
            <v>220</v>
          </cell>
          <cell r="X25">
            <v>179</v>
          </cell>
          <cell r="AA25">
            <v>162</v>
          </cell>
        </row>
        <row r="26">
          <cell r="C26">
            <v>693</v>
          </cell>
          <cell r="F26">
            <v>611</v>
          </cell>
          <cell r="I26">
            <v>211</v>
          </cell>
          <cell r="L26">
            <v>34</v>
          </cell>
          <cell r="O26">
            <v>29</v>
          </cell>
          <cell r="R26">
            <v>594</v>
          </cell>
          <cell r="U26">
            <v>267</v>
          </cell>
          <cell r="X26">
            <v>240</v>
          </cell>
          <cell r="AA26">
            <v>221</v>
          </cell>
        </row>
        <row r="27">
          <cell r="C27">
            <v>910</v>
          </cell>
          <cell r="F27">
            <v>557</v>
          </cell>
          <cell r="I27">
            <v>195</v>
          </cell>
          <cell r="L27">
            <v>29</v>
          </cell>
          <cell r="O27">
            <v>47</v>
          </cell>
          <cell r="R27">
            <v>459</v>
          </cell>
          <cell r="U27">
            <v>485</v>
          </cell>
          <cell r="X27">
            <v>190</v>
          </cell>
          <cell r="AA27">
            <v>163</v>
          </cell>
        </row>
        <row r="28">
          <cell r="C28">
            <v>873</v>
          </cell>
          <cell r="F28">
            <v>641</v>
          </cell>
          <cell r="I28">
            <v>213</v>
          </cell>
          <cell r="L28">
            <v>38</v>
          </cell>
          <cell r="O28">
            <v>35</v>
          </cell>
          <cell r="R28">
            <v>587</v>
          </cell>
          <cell r="U28">
            <v>352</v>
          </cell>
          <cell r="X28">
            <v>159</v>
          </cell>
          <cell r="AA28">
            <v>143</v>
          </cell>
        </row>
        <row r="29">
          <cell r="C29">
            <v>1060</v>
          </cell>
          <cell r="F29">
            <v>712</v>
          </cell>
          <cell r="I29">
            <v>334</v>
          </cell>
          <cell r="L29">
            <v>50</v>
          </cell>
          <cell r="O29">
            <v>16</v>
          </cell>
          <cell r="R29">
            <v>685</v>
          </cell>
          <cell r="U29">
            <v>467</v>
          </cell>
          <cell r="X29">
            <v>185</v>
          </cell>
          <cell r="AA29">
            <v>176</v>
          </cell>
        </row>
        <row r="30">
          <cell r="C30">
            <v>811</v>
          </cell>
          <cell r="F30">
            <v>728</v>
          </cell>
          <cell r="I30">
            <v>180</v>
          </cell>
          <cell r="L30">
            <v>28</v>
          </cell>
          <cell r="O30">
            <v>23</v>
          </cell>
          <cell r="R30">
            <v>709</v>
          </cell>
          <cell r="U30">
            <v>347</v>
          </cell>
          <cell r="X30">
            <v>288</v>
          </cell>
          <cell r="AA30">
            <v>276</v>
          </cell>
        </row>
        <row r="31">
          <cell r="C31">
            <v>1272</v>
          </cell>
          <cell r="F31">
            <v>923</v>
          </cell>
          <cell r="I31">
            <v>285</v>
          </cell>
          <cell r="L31">
            <v>46</v>
          </cell>
          <cell r="O31">
            <v>41</v>
          </cell>
          <cell r="R31">
            <v>748</v>
          </cell>
          <cell r="U31">
            <v>519</v>
          </cell>
          <cell r="X31">
            <v>276</v>
          </cell>
          <cell r="AA31">
            <v>257</v>
          </cell>
        </row>
        <row r="32">
          <cell r="C32">
            <v>1173</v>
          </cell>
          <cell r="F32">
            <v>747</v>
          </cell>
          <cell r="I32">
            <v>300</v>
          </cell>
          <cell r="L32">
            <v>20</v>
          </cell>
          <cell r="O32">
            <v>0</v>
          </cell>
          <cell r="R32">
            <v>651</v>
          </cell>
          <cell r="U32">
            <v>550</v>
          </cell>
          <cell r="X32">
            <v>229</v>
          </cell>
          <cell r="AA32">
            <v>205</v>
          </cell>
        </row>
        <row r="33">
          <cell r="C33">
            <v>676</v>
          </cell>
          <cell r="F33">
            <v>633</v>
          </cell>
          <cell r="I33">
            <v>124</v>
          </cell>
          <cell r="L33">
            <v>3</v>
          </cell>
          <cell r="O33">
            <v>4</v>
          </cell>
          <cell r="R33">
            <v>619</v>
          </cell>
          <cell r="U33">
            <v>297</v>
          </cell>
          <cell r="X33">
            <v>284</v>
          </cell>
          <cell r="AA33">
            <v>268</v>
          </cell>
        </row>
        <row r="34">
          <cell r="C34">
            <v>640</v>
          </cell>
          <cell r="F34">
            <v>425</v>
          </cell>
          <cell r="I34">
            <v>163</v>
          </cell>
          <cell r="L34">
            <v>28</v>
          </cell>
          <cell r="O34">
            <v>25</v>
          </cell>
          <cell r="R34">
            <v>415</v>
          </cell>
          <cell r="U34">
            <v>300</v>
          </cell>
          <cell r="X34">
            <v>155</v>
          </cell>
          <cell r="AA34">
            <v>145</v>
          </cell>
        </row>
        <row r="35">
          <cell r="C35">
            <v>723</v>
          </cell>
          <cell r="F35">
            <v>609</v>
          </cell>
          <cell r="I35">
            <v>240</v>
          </cell>
          <cell r="L35">
            <v>3</v>
          </cell>
          <cell r="O35">
            <v>6</v>
          </cell>
          <cell r="R35">
            <v>592</v>
          </cell>
          <cell r="U35">
            <v>274</v>
          </cell>
          <cell r="X35">
            <v>205</v>
          </cell>
          <cell r="AA35">
            <v>199</v>
          </cell>
        </row>
        <row r="36">
          <cell r="C36">
            <v>779</v>
          </cell>
          <cell r="F36">
            <v>664</v>
          </cell>
          <cell r="I36">
            <v>324</v>
          </cell>
          <cell r="L36">
            <v>27</v>
          </cell>
          <cell r="O36">
            <v>39</v>
          </cell>
          <cell r="R36">
            <v>631</v>
          </cell>
          <cell r="U36">
            <v>205</v>
          </cell>
          <cell r="X36">
            <v>200</v>
          </cell>
          <cell r="AA36">
            <v>185</v>
          </cell>
        </row>
        <row r="37">
          <cell r="C37">
            <v>921</v>
          </cell>
          <cell r="F37">
            <v>882</v>
          </cell>
          <cell r="I37">
            <v>288</v>
          </cell>
          <cell r="L37">
            <v>85</v>
          </cell>
          <cell r="O37">
            <v>42</v>
          </cell>
          <cell r="R37">
            <v>858</v>
          </cell>
          <cell r="U37">
            <v>233</v>
          </cell>
          <cell r="X37">
            <v>227</v>
          </cell>
          <cell r="AA37">
            <v>188</v>
          </cell>
        </row>
        <row r="38">
          <cell r="C38">
            <v>11173</v>
          </cell>
          <cell r="F38">
            <v>4090</v>
          </cell>
          <cell r="I38">
            <v>1459</v>
          </cell>
          <cell r="L38">
            <v>179</v>
          </cell>
          <cell r="O38">
            <v>13</v>
          </cell>
          <cell r="R38">
            <v>3740</v>
          </cell>
          <cell r="U38">
            <v>6038</v>
          </cell>
          <cell r="X38">
            <v>855</v>
          </cell>
          <cell r="AA38">
            <v>728</v>
          </cell>
        </row>
      </sheetData>
      <sheetData sheetId="17">
        <row r="9">
          <cell r="C9">
            <v>43546</v>
          </cell>
          <cell r="F9">
            <v>24712</v>
          </cell>
          <cell r="I9">
            <v>11795</v>
          </cell>
          <cell r="L9">
            <v>3411</v>
          </cell>
          <cell r="O9">
            <v>1099</v>
          </cell>
          <cell r="R9">
            <v>22841</v>
          </cell>
          <cell r="U9">
            <v>20507</v>
          </cell>
          <cell r="X9">
            <v>6088</v>
          </cell>
          <cell r="AA9">
            <v>5604</v>
          </cell>
        </row>
        <row r="10">
          <cell r="C10">
            <v>1596</v>
          </cell>
          <cell r="F10">
            <v>1331</v>
          </cell>
          <cell r="I10">
            <v>596</v>
          </cell>
          <cell r="L10">
            <v>129</v>
          </cell>
          <cell r="O10">
            <v>28</v>
          </cell>
          <cell r="R10">
            <v>1017</v>
          </cell>
          <cell r="U10">
            <v>421</v>
          </cell>
          <cell r="X10">
            <v>384</v>
          </cell>
          <cell r="AA10">
            <v>360</v>
          </cell>
        </row>
        <row r="11">
          <cell r="C11">
            <v>1625</v>
          </cell>
          <cell r="F11">
            <v>1117</v>
          </cell>
          <cell r="I11">
            <v>506</v>
          </cell>
          <cell r="L11">
            <v>185</v>
          </cell>
          <cell r="O11">
            <v>51</v>
          </cell>
          <cell r="R11">
            <v>883</v>
          </cell>
          <cell r="U11">
            <v>733</v>
          </cell>
          <cell r="X11">
            <v>332</v>
          </cell>
          <cell r="AA11">
            <v>321</v>
          </cell>
        </row>
        <row r="12">
          <cell r="C12">
            <v>2153</v>
          </cell>
          <cell r="F12">
            <v>778</v>
          </cell>
          <cell r="I12">
            <v>279</v>
          </cell>
          <cell r="L12">
            <v>64</v>
          </cell>
          <cell r="O12">
            <v>42</v>
          </cell>
          <cell r="R12">
            <v>727</v>
          </cell>
          <cell r="U12">
            <v>1442</v>
          </cell>
          <cell r="X12">
            <v>212</v>
          </cell>
          <cell r="AA12">
            <v>177</v>
          </cell>
        </row>
        <row r="13">
          <cell r="C13">
            <v>2790</v>
          </cell>
          <cell r="F13">
            <v>1045</v>
          </cell>
          <cell r="I13">
            <v>491</v>
          </cell>
          <cell r="L13">
            <v>128</v>
          </cell>
          <cell r="O13">
            <v>27</v>
          </cell>
          <cell r="R13">
            <v>888</v>
          </cell>
          <cell r="U13">
            <v>1747</v>
          </cell>
          <cell r="X13">
            <v>253</v>
          </cell>
          <cell r="AA13">
            <v>244</v>
          </cell>
        </row>
        <row r="14">
          <cell r="C14">
            <v>2605</v>
          </cell>
          <cell r="F14">
            <v>797</v>
          </cell>
          <cell r="I14">
            <v>391</v>
          </cell>
          <cell r="L14">
            <v>32</v>
          </cell>
          <cell r="O14">
            <v>6</v>
          </cell>
          <cell r="R14">
            <v>708</v>
          </cell>
          <cell r="U14">
            <v>1720</v>
          </cell>
          <cell r="X14">
            <v>177</v>
          </cell>
          <cell r="AA14">
            <v>139</v>
          </cell>
        </row>
        <row r="15">
          <cell r="C15">
            <v>1369</v>
          </cell>
          <cell r="F15">
            <v>848</v>
          </cell>
          <cell r="I15">
            <v>535</v>
          </cell>
          <cell r="L15">
            <v>211</v>
          </cell>
          <cell r="O15">
            <v>0</v>
          </cell>
          <cell r="R15">
            <v>786</v>
          </cell>
          <cell r="U15">
            <v>542</v>
          </cell>
          <cell r="X15">
            <v>161</v>
          </cell>
          <cell r="AA15">
            <v>142</v>
          </cell>
        </row>
        <row r="16">
          <cell r="C16">
            <v>1965</v>
          </cell>
          <cell r="F16">
            <v>871</v>
          </cell>
          <cell r="I16">
            <v>407</v>
          </cell>
          <cell r="L16">
            <v>84</v>
          </cell>
          <cell r="O16">
            <v>27</v>
          </cell>
          <cell r="R16">
            <v>812</v>
          </cell>
          <cell r="U16">
            <v>1126</v>
          </cell>
          <cell r="X16">
            <v>216</v>
          </cell>
          <cell r="AA16">
            <v>196</v>
          </cell>
        </row>
        <row r="17">
          <cell r="C17">
            <v>1340</v>
          </cell>
          <cell r="F17">
            <v>869</v>
          </cell>
          <cell r="I17">
            <v>365</v>
          </cell>
          <cell r="L17">
            <v>133</v>
          </cell>
          <cell r="O17">
            <v>50</v>
          </cell>
          <cell r="R17">
            <v>780</v>
          </cell>
          <cell r="U17">
            <v>558</v>
          </cell>
          <cell r="X17">
            <v>209</v>
          </cell>
          <cell r="AA17">
            <v>197</v>
          </cell>
        </row>
        <row r="18">
          <cell r="C18">
            <v>1092</v>
          </cell>
          <cell r="F18">
            <v>971</v>
          </cell>
          <cell r="I18">
            <v>432</v>
          </cell>
          <cell r="L18">
            <v>141</v>
          </cell>
          <cell r="O18">
            <v>24</v>
          </cell>
          <cell r="R18">
            <v>933</v>
          </cell>
          <cell r="U18">
            <v>287</v>
          </cell>
          <cell r="X18">
            <v>235</v>
          </cell>
          <cell r="AA18">
            <v>226</v>
          </cell>
        </row>
        <row r="19">
          <cell r="C19">
            <v>632</v>
          </cell>
          <cell r="F19">
            <v>458</v>
          </cell>
          <cell r="I19">
            <v>276</v>
          </cell>
          <cell r="L19">
            <v>95</v>
          </cell>
          <cell r="O19">
            <v>9</v>
          </cell>
          <cell r="R19">
            <v>410</v>
          </cell>
          <cell r="U19">
            <v>111</v>
          </cell>
          <cell r="X19">
            <v>91</v>
          </cell>
          <cell r="AA19">
            <v>76</v>
          </cell>
        </row>
        <row r="20">
          <cell r="C20">
            <v>898</v>
          </cell>
          <cell r="F20">
            <v>604</v>
          </cell>
          <cell r="I20">
            <v>346</v>
          </cell>
          <cell r="L20">
            <v>121</v>
          </cell>
          <cell r="O20">
            <v>76</v>
          </cell>
          <cell r="R20">
            <v>578</v>
          </cell>
          <cell r="U20">
            <v>406</v>
          </cell>
          <cell r="X20">
            <v>146</v>
          </cell>
          <cell r="AA20">
            <v>137</v>
          </cell>
        </row>
        <row r="21">
          <cell r="C21">
            <v>1393</v>
          </cell>
          <cell r="F21">
            <v>1143</v>
          </cell>
          <cell r="I21">
            <v>434</v>
          </cell>
          <cell r="L21">
            <v>200</v>
          </cell>
          <cell r="O21">
            <v>5</v>
          </cell>
          <cell r="R21">
            <v>1032</v>
          </cell>
          <cell r="U21">
            <v>473</v>
          </cell>
          <cell r="X21">
            <v>317</v>
          </cell>
          <cell r="AA21">
            <v>279</v>
          </cell>
        </row>
        <row r="22">
          <cell r="C22">
            <v>729</v>
          </cell>
          <cell r="F22">
            <v>621</v>
          </cell>
          <cell r="I22">
            <v>302</v>
          </cell>
          <cell r="L22">
            <v>131</v>
          </cell>
          <cell r="O22">
            <v>11</v>
          </cell>
          <cell r="R22">
            <v>578</v>
          </cell>
          <cell r="U22">
            <v>206</v>
          </cell>
          <cell r="X22">
            <v>167</v>
          </cell>
          <cell r="AA22">
            <v>161</v>
          </cell>
        </row>
        <row r="23">
          <cell r="C23">
            <v>1249</v>
          </cell>
          <cell r="F23">
            <v>795</v>
          </cell>
          <cell r="I23">
            <v>277</v>
          </cell>
          <cell r="L23">
            <v>125</v>
          </cell>
          <cell r="O23">
            <v>3</v>
          </cell>
          <cell r="R23">
            <v>742</v>
          </cell>
          <cell r="U23">
            <v>573</v>
          </cell>
          <cell r="X23">
            <v>230</v>
          </cell>
          <cell r="AA23">
            <v>219</v>
          </cell>
        </row>
        <row r="24">
          <cell r="C24">
            <v>806</v>
          </cell>
          <cell r="F24">
            <v>779</v>
          </cell>
          <cell r="I24">
            <v>427</v>
          </cell>
          <cell r="L24">
            <v>164</v>
          </cell>
          <cell r="O24">
            <v>33</v>
          </cell>
          <cell r="R24">
            <v>716</v>
          </cell>
          <cell r="U24">
            <v>209</v>
          </cell>
          <cell r="X24">
            <v>194</v>
          </cell>
          <cell r="AA24">
            <v>176</v>
          </cell>
        </row>
        <row r="25">
          <cell r="C25">
            <v>553</v>
          </cell>
          <cell r="F25">
            <v>495</v>
          </cell>
          <cell r="I25">
            <v>257</v>
          </cell>
          <cell r="L25">
            <v>95</v>
          </cell>
          <cell r="O25">
            <v>4</v>
          </cell>
          <cell r="R25">
            <v>426</v>
          </cell>
          <cell r="U25">
            <v>176</v>
          </cell>
          <cell r="X25">
            <v>133</v>
          </cell>
          <cell r="AA25">
            <v>126</v>
          </cell>
        </row>
        <row r="26">
          <cell r="C26">
            <v>911</v>
          </cell>
          <cell r="F26">
            <v>820</v>
          </cell>
          <cell r="I26">
            <v>421</v>
          </cell>
          <cell r="L26">
            <v>118</v>
          </cell>
          <cell r="O26">
            <v>52</v>
          </cell>
          <cell r="R26">
            <v>788</v>
          </cell>
          <cell r="U26">
            <v>254</v>
          </cell>
          <cell r="X26">
            <v>217</v>
          </cell>
          <cell r="AA26">
            <v>206</v>
          </cell>
        </row>
        <row r="27">
          <cell r="C27">
            <v>1237</v>
          </cell>
          <cell r="F27">
            <v>753</v>
          </cell>
          <cell r="I27">
            <v>498</v>
          </cell>
          <cell r="L27">
            <v>138</v>
          </cell>
          <cell r="O27">
            <v>159</v>
          </cell>
          <cell r="R27">
            <v>615</v>
          </cell>
          <cell r="U27">
            <v>545</v>
          </cell>
          <cell r="X27">
            <v>147</v>
          </cell>
          <cell r="AA27">
            <v>130</v>
          </cell>
        </row>
        <row r="28">
          <cell r="C28">
            <v>893</v>
          </cell>
          <cell r="F28">
            <v>567</v>
          </cell>
          <cell r="I28">
            <v>253</v>
          </cell>
          <cell r="L28">
            <v>105</v>
          </cell>
          <cell r="O28">
            <v>20</v>
          </cell>
          <cell r="R28">
            <v>518</v>
          </cell>
          <cell r="U28">
            <v>375</v>
          </cell>
          <cell r="X28">
            <v>118</v>
          </cell>
          <cell r="AA28">
            <v>111</v>
          </cell>
        </row>
        <row r="29">
          <cell r="C29">
            <v>1124</v>
          </cell>
          <cell r="F29">
            <v>660</v>
          </cell>
          <cell r="I29">
            <v>420</v>
          </cell>
          <cell r="L29">
            <v>151</v>
          </cell>
          <cell r="O29">
            <v>114</v>
          </cell>
          <cell r="R29">
            <v>630</v>
          </cell>
          <cell r="U29">
            <v>482</v>
          </cell>
          <cell r="X29">
            <v>120</v>
          </cell>
          <cell r="AA29">
            <v>112</v>
          </cell>
        </row>
        <row r="30">
          <cell r="C30">
            <v>870</v>
          </cell>
          <cell r="F30">
            <v>745</v>
          </cell>
          <cell r="I30">
            <v>279</v>
          </cell>
          <cell r="L30">
            <v>69</v>
          </cell>
          <cell r="O30">
            <v>4</v>
          </cell>
          <cell r="R30">
            <v>693</v>
          </cell>
          <cell r="U30">
            <v>318</v>
          </cell>
          <cell r="X30">
            <v>233</v>
          </cell>
          <cell r="AA30">
            <v>225</v>
          </cell>
        </row>
        <row r="31">
          <cell r="C31">
            <v>1333</v>
          </cell>
          <cell r="F31">
            <v>924</v>
          </cell>
          <cell r="I31">
            <v>349</v>
          </cell>
          <cell r="L31">
            <v>117</v>
          </cell>
          <cell r="O31">
            <v>54</v>
          </cell>
          <cell r="R31">
            <v>763</v>
          </cell>
          <cell r="U31">
            <v>554</v>
          </cell>
          <cell r="X31">
            <v>286</v>
          </cell>
          <cell r="AA31">
            <v>257</v>
          </cell>
        </row>
        <row r="32">
          <cell r="C32">
            <v>1227</v>
          </cell>
          <cell r="F32">
            <v>771</v>
          </cell>
          <cell r="I32">
            <v>455</v>
          </cell>
          <cell r="L32">
            <v>82</v>
          </cell>
          <cell r="O32">
            <v>5</v>
          </cell>
          <cell r="R32">
            <v>625</v>
          </cell>
          <cell r="U32">
            <v>533</v>
          </cell>
          <cell r="X32">
            <v>161</v>
          </cell>
          <cell r="AA32">
            <v>148</v>
          </cell>
        </row>
        <row r="33">
          <cell r="C33">
            <v>791</v>
          </cell>
          <cell r="F33">
            <v>723</v>
          </cell>
          <cell r="I33">
            <v>322</v>
          </cell>
          <cell r="L33">
            <v>86</v>
          </cell>
          <cell r="O33">
            <v>34</v>
          </cell>
          <cell r="R33">
            <v>682</v>
          </cell>
          <cell r="U33">
            <v>230</v>
          </cell>
          <cell r="X33">
            <v>209</v>
          </cell>
          <cell r="AA33">
            <v>199</v>
          </cell>
        </row>
        <row r="34">
          <cell r="C34">
            <v>751</v>
          </cell>
          <cell r="F34">
            <v>486</v>
          </cell>
          <cell r="I34">
            <v>178</v>
          </cell>
          <cell r="L34">
            <v>67</v>
          </cell>
          <cell r="O34">
            <v>120</v>
          </cell>
          <cell r="R34">
            <v>444</v>
          </cell>
          <cell r="U34">
            <v>375</v>
          </cell>
          <cell r="X34">
            <v>151</v>
          </cell>
          <cell r="AA34">
            <v>143</v>
          </cell>
        </row>
        <row r="35">
          <cell r="C35">
            <v>954</v>
          </cell>
          <cell r="F35">
            <v>824</v>
          </cell>
          <cell r="I35">
            <v>538</v>
          </cell>
          <cell r="L35">
            <v>149</v>
          </cell>
          <cell r="O35">
            <v>120</v>
          </cell>
          <cell r="R35">
            <v>788</v>
          </cell>
          <cell r="U35">
            <v>242</v>
          </cell>
          <cell r="X35">
            <v>153</v>
          </cell>
          <cell r="AA35">
            <v>143</v>
          </cell>
        </row>
        <row r="36">
          <cell r="C36">
            <v>835</v>
          </cell>
          <cell r="F36">
            <v>742</v>
          </cell>
          <cell r="I36">
            <v>416</v>
          </cell>
          <cell r="L36">
            <v>125</v>
          </cell>
          <cell r="O36">
            <v>1</v>
          </cell>
          <cell r="R36">
            <v>687</v>
          </cell>
          <cell r="U36">
            <v>208</v>
          </cell>
          <cell r="X36">
            <v>204</v>
          </cell>
          <cell r="AA36">
            <v>192</v>
          </cell>
        </row>
        <row r="37">
          <cell r="C37">
            <v>729</v>
          </cell>
          <cell r="F37">
            <v>655</v>
          </cell>
          <cell r="I37">
            <v>249</v>
          </cell>
          <cell r="L37">
            <v>38</v>
          </cell>
          <cell r="O37">
            <v>19</v>
          </cell>
          <cell r="R37">
            <v>579</v>
          </cell>
          <cell r="U37">
            <v>164</v>
          </cell>
          <cell r="X37">
            <v>153</v>
          </cell>
          <cell r="AA37">
            <v>139</v>
          </cell>
        </row>
        <row r="38">
          <cell r="C38">
            <v>9096</v>
          </cell>
          <cell r="F38">
            <v>2520</v>
          </cell>
          <cell r="I38">
            <v>1096</v>
          </cell>
          <cell r="L38">
            <v>128</v>
          </cell>
          <cell r="O38">
            <v>1</v>
          </cell>
          <cell r="R38">
            <v>2122</v>
          </cell>
          <cell r="U38">
            <v>5497</v>
          </cell>
          <cell r="X38">
            <v>479</v>
          </cell>
          <cell r="AA38">
            <v>423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ота обл.20"/>
      <sheetName val="Квота обл.  21"/>
      <sheetName val="Квота без. 20"/>
      <sheetName val="Квота без 21"/>
      <sheetName val="Інвал.облік.20"/>
      <sheetName val="Інвал.облік 21"/>
      <sheetName val="Інвал.без.20"/>
      <sheetName val="Інвал.без.2021"/>
      <sheetName val="АТО-1 20"/>
      <sheetName val="АТО-1 21"/>
      <sheetName val="АТО 7 20"/>
      <sheetName val="АТО7 21"/>
      <sheetName val="ВПО загальна"/>
      <sheetName val="ВПО 2020 "/>
      <sheetName val="ВПО 2021"/>
      <sheetName val="2ПН11 2020"/>
      <sheetName val="2ПН11 2021"/>
      <sheetName val="Мол.облік.20"/>
      <sheetName val="Мол.обл.21"/>
      <sheetName val="мол.без.20"/>
      <sheetName val="мол.без.21"/>
      <sheetName val="Всього облік 20"/>
      <sheetName val="Всього облік 21"/>
      <sheetName val="Всього безроб.20"/>
      <sheetName val="Всього безроб.21"/>
      <sheetName val="Жін.обл.20"/>
      <sheetName val="Жін.обл.21"/>
      <sheetName val="Жін.без.20"/>
      <sheetName val="Жін.без.21"/>
      <sheetName val="облік село 20"/>
      <sheetName val="облік.село 21"/>
      <sheetName val="безроб.село 20"/>
      <sheetName val="безроб.село 21"/>
      <sheetName val="Всього прац. сам 20"/>
      <sheetName val="Всього прац сам21"/>
    </sheetNames>
    <sheetDataSet>
      <sheetData sheetId="0">
        <row r="7">
          <cell r="D7">
            <v>403</v>
          </cell>
          <cell r="K7">
            <v>2825</v>
          </cell>
          <cell r="L7">
            <v>2381</v>
          </cell>
          <cell r="M7">
            <v>4061</v>
          </cell>
        </row>
        <row r="8">
          <cell r="D8">
            <v>5</v>
          </cell>
          <cell r="K8">
            <v>97</v>
          </cell>
          <cell r="L8">
            <v>84</v>
          </cell>
          <cell r="M8">
            <v>25</v>
          </cell>
        </row>
        <row r="9">
          <cell r="D9">
            <v>0</v>
          </cell>
          <cell r="K9">
            <v>19</v>
          </cell>
          <cell r="L9">
            <v>17</v>
          </cell>
          <cell r="M9">
            <v>89</v>
          </cell>
        </row>
        <row r="10">
          <cell r="D10">
            <v>19</v>
          </cell>
          <cell r="K10">
            <v>66</v>
          </cell>
          <cell r="L10">
            <v>55</v>
          </cell>
          <cell r="M10">
            <v>426</v>
          </cell>
        </row>
        <row r="11">
          <cell r="D11">
            <v>94</v>
          </cell>
          <cell r="K11">
            <v>163</v>
          </cell>
          <cell r="L11">
            <v>133</v>
          </cell>
          <cell r="M11">
            <v>453</v>
          </cell>
        </row>
        <row r="12">
          <cell r="D12">
            <v>94</v>
          </cell>
          <cell r="K12">
            <v>165</v>
          </cell>
          <cell r="L12">
            <v>100</v>
          </cell>
          <cell r="M12">
            <v>429</v>
          </cell>
        </row>
        <row r="13">
          <cell r="D13">
            <v>7</v>
          </cell>
          <cell r="K13">
            <v>47</v>
          </cell>
          <cell r="L13">
            <v>39</v>
          </cell>
          <cell r="M13">
            <v>68</v>
          </cell>
        </row>
        <row r="14">
          <cell r="D14">
            <v>31</v>
          </cell>
          <cell r="K14">
            <v>158</v>
          </cell>
          <cell r="L14">
            <v>127</v>
          </cell>
          <cell r="M14">
            <v>185</v>
          </cell>
        </row>
        <row r="15">
          <cell r="D15">
            <v>8</v>
          </cell>
          <cell r="K15">
            <v>68</v>
          </cell>
          <cell r="L15">
            <v>63</v>
          </cell>
          <cell r="M15">
            <v>115</v>
          </cell>
        </row>
        <row r="16">
          <cell r="D16">
            <v>0</v>
          </cell>
          <cell r="K16">
            <v>11</v>
          </cell>
          <cell r="L16">
            <v>10</v>
          </cell>
          <cell r="M16">
            <v>19</v>
          </cell>
        </row>
        <row r="17">
          <cell r="D17">
            <v>2</v>
          </cell>
          <cell r="K17">
            <v>68</v>
          </cell>
          <cell r="L17">
            <v>64</v>
          </cell>
          <cell r="M17">
            <v>17</v>
          </cell>
        </row>
        <row r="18">
          <cell r="D18">
            <v>0</v>
          </cell>
          <cell r="K18">
            <v>22</v>
          </cell>
          <cell r="L18">
            <v>20</v>
          </cell>
          <cell r="M18">
            <v>37</v>
          </cell>
        </row>
        <row r="19">
          <cell r="D19">
            <v>6</v>
          </cell>
          <cell r="K19">
            <v>96</v>
          </cell>
          <cell r="L19">
            <v>82</v>
          </cell>
          <cell r="M19">
            <v>29</v>
          </cell>
        </row>
        <row r="20">
          <cell r="D20">
            <v>1</v>
          </cell>
          <cell r="K20">
            <v>48</v>
          </cell>
          <cell r="L20">
            <v>46</v>
          </cell>
          <cell r="M20">
            <v>25</v>
          </cell>
        </row>
        <row r="21">
          <cell r="D21">
            <v>0</v>
          </cell>
          <cell r="K21">
            <v>90</v>
          </cell>
          <cell r="L21">
            <v>78</v>
          </cell>
          <cell r="M21">
            <v>111</v>
          </cell>
        </row>
        <row r="22">
          <cell r="D22">
            <v>3</v>
          </cell>
          <cell r="K22">
            <v>4</v>
          </cell>
          <cell r="L22">
            <v>1</v>
          </cell>
          <cell r="M22">
            <v>7</v>
          </cell>
        </row>
        <row r="23">
          <cell r="D23">
            <v>1</v>
          </cell>
          <cell r="K23">
            <v>8</v>
          </cell>
          <cell r="L23">
            <v>7</v>
          </cell>
          <cell r="M23">
            <v>22</v>
          </cell>
        </row>
        <row r="24">
          <cell r="D24">
            <v>0</v>
          </cell>
          <cell r="K24">
            <v>33</v>
          </cell>
          <cell r="L24">
            <v>31</v>
          </cell>
          <cell r="M24">
            <v>12</v>
          </cell>
        </row>
        <row r="25">
          <cell r="D25">
            <v>25</v>
          </cell>
          <cell r="K25">
            <v>127</v>
          </cell>
          <cell r="L25">
            <v>101</v>
          </cell>
          <cell r="M25">
            <v>141</v>
          </cell>
        </row>
        <row r="26">
          <cell r="D26">
            <v>0</v>
          </cell>
          <cell r="K26">
            <v>7</v>
          </cell>
          <cell r="L26">
            <v>6</v>
          </cell>
          <cell r="M26">
            <v>51</v>
          </cell>
        </row>
        <row r="27">
          <cell r="D27">
            <v>9</v>
          </cell>
          <cell r="K27">
            <v>134</v>
          </cell>
          <cell r="L27">
            <v>122</v>
          </cell>
          <cell r="M27">
            <v>87</v>
          </cell>
        </row>
        <row r="28">
          <cell r="D28">
            <v>0</v>
          </cell>
          <cell r="K28">
            <v>146</v>
          </cell>
          <cell r="L28">
            <v>132</v>
          </cell>
          <cell r="M28">
            <v>24</v>
          </cell>
        </row>
        <row r="29">
          <cell r="D29">
            <v>8</v>
          </cell>
          <cell r="K29">
            <v>149</v>
          </cell>
          <cell r="L29">
            <v>139</v>
          </cell>
          <cell r="M29">
            <v>79</v>
          </cell>
        </row>
        <row r="30">
          <cell r="D30">
            <v>45</v>
          </cell>
          <cell r="K30">
            <v>204</v>
          </cell>
          <cell r="L30">
            <v>151</v>
          </cell>
          <cell r="M30">
            <v>163</v>
          </cell>
        </row>
        <row r="31">
          <cell r="D31">
            <v>0</v>
          </cell>
          <cell r="K31">
            <v>3</v>
          </cell>
          <cell r="L31">
            <v>3</v>
          </cell>
          <cell r="M31">
            <v>4</v>
          </cell>
        </row>
        <row r="32">
          <cell r="D32">
            <v>5</v>
          </cell>
          <cell r="K32">
            <v>8</v>
          </cell>
          <cell r="L32">
            <v>4</v>
          </cell>
          <cell r="M32">
            <v>57</v>
          </cell>
        </row>
        <row r="33">
          <cell r="D33">
            <v>1</v>
          </cell>
          <cell r="K33">
            <v>108</v>
          </cell>
          <cell r="L33">
            <v>98</v>
          </cell>
          <cell r="M33">
            <v>20</v>
          </cell>
        </row>
        <row r="34">
          <cell r="D34">
            <v>1</v>
          </cell>
          <cell r="K34">
            <v>9</v>
          </cell>
          <cell r="L34">
            <v>5</v>
          </cell>
          <cell r="M34">
            <v>3</v>
          </cell>
        </row>
        <row r="35">
          <cell r="D35">
            <v>4</v>
          </cell>
          <cell r="K35">
            <v>22</v>
          </cell>
          <cell r="L35">
            <v>17</v>
          </cell>
          <cell r="M35">
            <v>1</v>
          </cell>
        </row>
        <row r="36">
          <cell r="D36">
            <v>34</v>
          </cell>
          <cell r="K36">
            <v>745</v>
          </cell>
          <cell r="L36">
            <v>646</v>
          </cell>
          <cell r="M36">
            <v>1362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</row>
      </sheetData>
      <sheetData sheetId="1">
        <row r="7">
          <cell r="D7">
            <v>151</v>
          </cell>
          <cell r="K7">
            <v>3054</v>
          </cell>
          <cell r="L7">
            <v>2209</v>
          </cell>
          <cell r="M7">
            <v>3262</v>
          </cell>
        </row>
        <row r="8">
          <cell r="D8">
            <v>5</v>
          </cell>
          <cell r="K8">
            <v>29</v>
          </cell>
          <cell r="L8">
            <v>4</v>
          </cell>
          <cell r="M8">
            <v>0</v>
          </cell>
        </row>
        <row r="9">
          <cell r="D9">
            <v>0</v>
          </cell>
          <cell r="K9">
            <v>6</v>
          </cell>
          <cell r="L9">
            <v>5</v>
          </cell>
          <cell r="M9">
            <v>74</v>
          </cell>
        </row>
        <row r="10">
          <cell r="D10">
            <v>1</v>
          </cell>
          <cell r="K10">
            <v>152</v>
          </cell>
          <cell r="L10">
            <v>122</v>
          </cell>
          <cell r="M10">
            <v>364</v>
          </cell>
        </row>
        <row r="11">
          <cell r="D11">
            <v>35</v>
          </cell>
          <cell r="K11">
            <v>313</v>
          </cell>
          <cell r="L11">
            <v>225</v>
          </cell>
          <cell r="M11">
            <v>375</v>
          </cell>
        </row>
        <row r="12">
          <cell r="D12">
            <v>26</v>
          </cell>
          <cell r="K12">
            <v>190</v>
          </cell>
          <cell r="L12">
            <v>86</v>
          </cell>
          <cell r="M12">
            <v>314</v>
          </cell>
        </row>
        <row r="13">
          <cell r="D13">
            <v>1</v>
          </cell>
          <cell r="K13">
            <v>38</v>
          </cell>
          <cell r="L13">
            <v>33</v>
          </cell>
          <cell r="M13">
            <v>51</v>
          </cell>
        </row>
        <row r="14">
          <cell r="D14">
            <v>1</v>
          </cell>
          <cell r="K14">
            <v>115</v>
          </cell>
          <cell r="L14">
            <v>94</v>
          </cell>
          <cell r="M14">
            <v>175</v>
          </cell>
        </row>
        <row r="15">
          <cell r="D15">
            <v>1</v>
          </cell>
          <cell r="K15">
            <v>92</v>
          </cell>
          <cell r="L15">
            <v>83</v>
          </cell>
          <cell r="M15">
            <v>101</v>
          </cell>
        </row>
        <row r="16">
          <cell r="D16">
            <v>0</v>
          </cell>
          <cell r="K16">
            <v>0</v>
          </cell>
          <cell r="L16">
            <v>0</v>
          </cell>
          <cell r="M16">
            <v>18</v>
          </cell>
        </row>
        <row r="17">
          <cell r="D17">
            <v>0</v>
          </cell>
          <cell r="K17">
            <v>68</v>
          </cell>
          <cell r="L17">
            <v>57</v>
          </cell>
          <cell r="M17">
            <v>5</v>
          </cell>
        </row>
        <row r="18">
          <cell r="D18">
            <v>1</v>
          </cell>
          <cell r="K18">
            <v>22</v>
          </cell>
          <cell r="L18">
            <v>20</v>
          </cell>
          <cell r="M18">
            <v>33</v>
          </cell>
        </row>
        <row r="19">
          <cell r="D19">
            <v>3</v>
          </cell>
          <cell r="K19">
            <v>186</v>
          </cell>
          <cell r="L19">
            <v>158</v>
          </cell>
          <cell r="M19">
            <v>24</v>
          </cell>
        </row>
        <row r="20">
          <cell r="D20">
            <v>3</v>
          </cell>
          <cell r="K20">
            <v>18</v>
          </cell>
          <cell r="L20">
            <v>3</v>
          </cell>
          <cell r="M20">
            <v>12</v>
          </cell>
        </row>
        <row r="21">
          <cell r="D21">
            <v>1</v>
          </cell>
          <cell r="K21">
            <v>10</v>
          </cell>
          <cell r="L21">
            <v>4</v>
          </cell>
          <cell r="M21">
            <v>93</v>
          </cell>
        </row>
        <row r="22">
          <cell r="D22">
            <v>3</v>
          </cell>
          <cell r="K22">
            <v>13</v>
          </cell>
          <cell r="L22">
            <v>7</v>
          </cell>
          <cell r="M22">
            <v>7</v>
          </cell>
        </row>
        <row r="23">
          <cell r="D23">
            <v>0</v>
          </cell>
          <cell r="K23">
            <v>0</v>
          </cell>
          <cell r="L23">
            <v>0</v>
          </cell>
          <cell r="M23">
            <v>21</v>
          </cell>
        </row>
        <row r="24">
          <cell r="D24">
            <v>2</v>
          </cell>
          <cell r="K24">
            <v>13</v>
          </cell>
          <cell r="L24">
            <v>5</v>
          </cell>
          <cell r="M24">
            <v>12</v>
          </cell>
        </row>
        <row r="25">
          <cell r="D25">
            <v>22</v>
          </cell>
          <cell r="K25">
            <v>58</v>
          </cell>
          <cell r="L25">
            <v>29</v>
          </cell>
          <cell r="M25">
            <v>106</v>
          </cell>
        </row>
        <row r="26">
          <cell r="D26">
            <v>0</v>
          </cell>
          <cell r="K26">
            <v>5</v>
          </cell>
          <cell r="L26">
            <v>2</v>
          </cell>
          <cell r="M26">
            <v>48</v>
          </cell>
        </row>
        <row r="27">
          <cell r="D27">
            <v>0</v>
          </cell>
          <cell r="K27">
            <v>31</v>
          </cell>
          <cell r="L27">
            <v>28</v>
          </cell>
          <cell r="M27">
            <v>74</v>
          </cell>
        </row>
        <row r="28">
          <cell r="D28">
            <v>1</v>
          </cell>
          <cell r="K28">
            <v>6</v>
          </cell>
          <cell r="L28">
            <v>4</v>
          </cell>
          <cell r="M28">
            <v>21</v>
          </cell>
        </row>
        <row r="29">
          <cell r="D29">
            <v>0</v>
          </cell>
          <cell r="K29">
            <v>59</v>
          </cell>
          <cell r="L29">
            <v>56</v>
          </cell>
          <cell r="M29">
            <v>66</v>
          </cell>
        </row>
        <row r="30">
          <cell r="D30">
            <v>24</v>
          </cell>
          <cell r="K30">
            <v>116</v>
          </cell>
          <cell r="L30">
            <v>71</v>
          </cell>
          <cell r="M30">
            <v>134</v>
          </cell>
        </row>
        <row r="31">
          <cell r="D31">
            <v>0</v>
          </cell>
          <cell r="K31">
            <v>6</v>
          </cell>
          <cell r="L31">
            <v>5</v>
          </cell>
          <cell r="M31">
            <v>4</v>
          </cell>
        </row>
        <row r="32">
          <cell r="D32">
            <v>1</v>
          </cell>
          <cell r="K32">
            <v>8</v>
          </cell>
          <cell r="L32">
            <v>6</v>
          </cell>
          <cell r="M32">
            <v>47</v>
          </cell>
        </row>
        <row r="33">
          <cell r="D33">
            <v>1</v>
          </cell>
          <cell r="K33">
            <v>22</v>
          </cell>
          <cell r="L33">
            <v>20</v>
          </cell>
          <cell r="M33">
            <v>13</v>
          </cell>
        </row>
        <row r="34">
          <cell r="D34">
            <v>0</v>
          </cell>
          <cell r="K34">
            <v>7</v>
          </cell>
          <cell r="L34">
            <v>6</v>
          </cell>
          <cell r="M34">
            <v>0</v>
          </cell>
        </row>
        <row r="35">
          <cell r="D35">
            <v>5</v>
          </cell>
          <cell r="K35">
            <v>12</v>
          </cell>
          <cell r="L35">
            <v>6</v>
          </cell>
          <cell r="M35">
            <v>0</v>
          </cell>
        </row>
        <row r="36">
          <cell r="D36">
            <v>14</v>
          </cell>
          <cell r="K36">
            <v>1459</v>
          </cell>
          <cell r="L36">
            <v>1070</v>
          </cell>
          <cell r="M36">
            <v>1070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</row>
      </sheetData>
      <sheetData sheetId="2">
        <row r="7">
          <cell r="D7">
            <v>12502</v>
          </cell>
          <cell r="F7">
            <v>2638</v>
          </cell>
          <cell r="J7">
            <v>729</v>
          </cell>
          <cell r="K7">
            <v>78</v>
          </cell>
          <cell r="L7">
            <v>577</v>
          </cell>
          <cell r="M7">
            <v>11480</v>
          </cell>
          <cell r="P7">
            <v>4720</v>
          </cell>
          <cell r="T7">
            <v>4228</v>
          </cell>
        </row>
        <row r="8">
          <cell r="D8">
            <v>491</v>
          </cell>
          <cell r="F8">
            <v>53</v>
          </cell>
          <cell r="J8">
            <v>3</v>
          </cell>
          <cell r="K8">
            <v>0</v>
          </cell>
          <cell r="L8">
            <v>33</v>
          </cell>
          <cell r="M8">
            <v>377</v>
          </cell>
          <cell r="P8">
            <v>164</v>
          </cell>
          <cell r="T8">
            <v>152</v>
          </cell>
        </row>
        <row r="9">
          <cell r="D9">
            <v>152</v>
          </cell>
          <cell r="F9">
            <v>21</v>
          </cell>
          <cell r="J9">
            <v>5</v>
          </cell>
          <cell r="K9">
            <v>1</v>
          </cell>
          <cell r="L9">
            <v>4</v>
          </cell>
          <cell r="M9">
            <v>101</v>
          </cell>
          <cell r="P9">
            <v>46</v>
          </cell>
          <cell r="T9">
            <v>43</v>
          </cell>
        </row>
        <row r="10">
          <cell r="D10">
            <v>235</v>
          </cell>
          <cell r="F10">
            <v>38</v>
          </cell>
          <cell r="J10">
            <v>20</v>
          </cell>
          <cell r="K10">
            <v>1</v>
          </cell>
          <cell r="L10">
            <v>35</v>
          </cell>
          <cell r="M10">
            <v>229</v>
          </cell>
          <cell r="P10">
            <v>71</v>
          </cell>
          <cell r="T10">
            <v>62</v>
          </cell>
        </row>
        <row r="11">
          <cell r="D11">
            <v>857</v>
          </cell>
          <cell r="F11">
            <v>208</v>
          </cell>
          <cell r="J11">
            <v>58</v>
          </cell>
          <cell r="K11">
            <v>35</v>
          </cell>
          <cell r="L11">
            <v>47</v>
          </cell>
          <cell r="M11">
            <v>743</v>
          </cell>
          <cell r="P11">
            <v>362</v>
          </cell>
          <cell r="T11">
            <v>340</v>
          </cell>
        </row>
        <row r="12">
          <cell r="D12">
            <v>565</v>
          </cell>
          <cell r="F12">
            <v>114</v>
          </cell>
          <cell r="J12">
            <v>48</v>
          </cell>
          <cell r="K12">
            <v>8</v>
          </cell>
          <cell r="L12">
            <v>14</v>
          </cell>
          <cell r="M12">
            <v>543</v>
          </cell>
          <cell r="P12">
            <v>257</v>
          </cell>
          <cell r="T12">
            <v>220</v>
          </cell>
        </row>
        <row r="13">
          <cell r="D13">
            <v>288</v>
          </cell>
          <cell r="F13">
            <v>69</v>
          </cell>
          <cell r="J13">
            <v>31</v>
          </cell>
          <cell r="K13">
            <v>1</v>
          </cell>
          <cell r="L13">
            <v>4</v>
          </cell>
          <cell r="M13">
            <v>282</v>
          </cell>
          <cell r="P13">
            <v>109</v>
          </cell>
          <cell r="T13">
            <v>95</v>
          </cell>
        </row>
        <row r="14">
          <cell r="D14">
            <v>787</v>
          </cell>
          <cell r="F14">
            <v>172</v>
          </cell>
          <cell r="J14">
            <v>71</v>
          </cell>
          <cell r="K14">
            <v>0</v>
          </cell>
          <cell r="L14">
            <v>54</v>
          </cell>
          <cell r="M14">
            <v>777</v>
          </cell>
          <cell r="P14">
            <v>335</v>
          </cell>
          <cell r="T14">
            <v>296</v>
          </cell>
        </row>
        <row r="15">
          <cell r="D15">
            <v>523</v>
          </cell>
          <cell r="F15">
            <v>103</v>
          </cell>
          <cell r="J15">
            <v>19</v>
          </cell>
          <cell r="K15">
            <v>0</v>
          </cell>
          <cell r="L15">
            <v>14</v>
          </cell>
          <cell r="M15">
            <v>480</v>
          </cell>
          <cell r="P15">
            <v>215</v>
          </cell>
          <cell r="T15">
            <v>189</v>
          </cell>
        </row>
        <row r="16">
          <cell r="D16">
            <v>262</v>
          </cell>
          <cell r="F16">
            <v>33</v>
          </cell>
          <cell r="J16">
            <v>4</v>
          </cell>
          <cell r="K16">
            <v>2</v>
          </cell>
          <cell r="L16">
            <v>1</v>
          </cell>
          <cell r="M16">
            <v>258</v>
          </cell>
          <cell r="P16">
            <v>79</v>
          </cell>
          <cell r="T16">
            <v>75</v>
          </cell>
        </row>
        <row r="17">
          <cell r="D17">
            <v>291</v>
          </cell>
          <cell r="F17">
            <v>74</v>
          </cell>
          <cell r="J17">
            <v>21</v>
          </cell>
          <cell r="K17">
            <v>2</v>
          </cell>
          <cell r="L17">
            <v>35</v>
          </cell>
          <cell r="M17">
            <v>255</v>
          </cell>
          <cell r="P17">
            <v>99</v>
          </cell>
          <cell r="T17">
            <v>91</v>
          </cell>
        </row>
        <row r="18">
          <cell r="D18">
            <v>269</v>
          </cell>
          <cell r="F18">
            <v>80</v>
          </cell>
          <cell r="J18">
            <v>21</v>
          </cell>
          <cell r="K18">
            <v>0</v>
          </cell>
          <cell r="L18">
            <v>8</v>
          </cell>
          <cell r="M18">
            <v>236</v>
          </cell>
          <cell r="P18">
            <v>94</v>
          </cell>
          <cell r="T18">
            <v>89</v>
          </cell>
        </row>
        <row r="19">
          <cell r="D19">
            <v>456</v>
          </cell>
          <cell r="F19">
            <v>58</v>
          </cell>
          <cell r="J19">
            <v>25</v>
          </cell>
          <cell r="K19">
            <v>0</v>
          </cell>
          <cell r="L19">
            <v>5</v>
          </cell>
          <cell r="M19">
            <v>439</v>
          </cell>
          <cell r="P19">
            <v>179</v>
          </cell>
          <cell r="T19">
            <v>156</v>
          </cell>
        </row>
        <row r="20">
          <cell r="D20">
            <v>259</v>
          </cell>
          <cell r="F20">
            <v>29</v>
          </cell>
          <cell r="J20">
            <v>5</v>
          </cell>
          <cell r="K20">
            <v>3</v>
          </cell>
          <cell r="L20">
            <v>2</v>
          </cell>
          <cell r="M20">
            <v>245</v>
          </cell>
          <cell r="P20">
            <v>96</v>
          </cell>
          <cell r="T20">
            <v>83</v>
          </cell>
        </row>
        <row r="21">
          <cell r="D21">
            <v>339</v>
          </cell>
          <cell r="F21">
            <v>43</v>
          </cell>
          <cell r="J21">
            <v>10</v>
          </cell>
          <cell r="K21">
            <v>0</v>
          </cell>
          <cell r="L21">
            <v>1</v>
          </cell>
          <cell r="M21">
            <v>311</v>
          </cell>
          <cell r="P21">
            <v>149</v>
          </cell>
          <cell r="T21">
            <v>136</v>
          </cell>
        </row>
        <row r="22">
          <cell r="D22">
            <v>325</v>
          </cell>
          <cell r="F22">
            <v>114</v>
          </cell>
          <cell r="J22">
            <v>56</v>
          </cell>
          <cell r="K22">
            <v>4</v>
          </cell>
          <cell r="L22">
            <v>14</v>
          </cell>
          <cell r="M22">
            <v>318</v>
          </cell>
          <cell r="P22">
            <v>124</v>
          </cell>
          <cell r="T22">
            <v>111</v>
          </cell>
        </row>
        <row r="23">
          <cell r="D23">
            <v>135</v>
          </cell>
          <cell r="F23">
            <v>29</v>
          </cell>
          <cell r="J23">
            <v>3</v>
          </cell>
          <cell r="K23">
            <v>0</v>
          </cell>
          <cell r="L23">
            <v>5</v>
          </cell>
          <cell r="M23">
            <v>114</v>
          </cell>
          <cell r="P23">
            <v>42</v>
          </cell>
          <cell r="T23">
            <v>33</v>
          </cell>
        </row>
        <row r="24">
          <cell r="D24">
            <v>234</v>
          </cell>
          <cell r="F24">
            <v>44</v>
          </cell>
          <cell r="J24">
            <v>4</v>
          </cell>
          <cell r="K24">
            <v>0</v>
          </cell>
          <cell r="L24">
            <v>14</v>
          </cell>
          <cell r="M24">
            <v>231</v>
          </cell>
          <cell r="P24">
            <v>88</v>
          </cell>
          <cell r="T24">
            <v>80</v>
          </cell>
        </row>
        <row r="25">
          <cell r="D25">
            <v>467</v>
          </cell>
          <cell r="F25">
            <v>146</v>
          </cell>
          <cell r="J25">
            <v>40</v>
          </cell>
          <cell r="K25">
            <v>9</v>
          </cell>
          <cell r="L25">
            <v>65</v>
          </cell>
          <cell r="M25">
            <v>397</v>
          </cell>
          <cell r="P25">
            <v>165</v>
          </cell>
          <cell r="T25">
            <v>142</v>
          </cell>
        </row>
        <row r="26">
          <cell r="D26">
            <v>210</v>
          </cell>
          <cell r="F26">
            <v>33</v>
          </cell>
          <cell r="J26">
            <v>14</v>
          </cell>
          <cell r="K26">
            <v>0</v>
          </cell>
          <cell r="L26">
            <v>21</v>
          </cell>
          <cell r="M26">
            <v>179</v>
          </cell>
          <cell r="P26">
            <v>65</v>
          </cell>
          <cell r="T26">
            <v>61</v>
          </cell>
        </row>
        <row r="27">
          <cell r="D27">
            <v>438</v>
          </cell>
          <cell r="F27">
            <v>135</v>
          </cell>
          <cell r="J27">
            <v>60</v>
          </cell>
          <cell r="K27">
            <v>0</v>
          </cell>
          <cell r="L27">
            <v>27</v>
          </cell>
          <cell r="M27">
            <v>418</v>
          </cell>
          <cell r="P27">
            <v>149</v>
          </cell>
          <cell r="T27">
            <v>138</v>
          </cell>
        </row>
        <row r="28">
          <cell r="D28">
            <v>503</v>
          </cell>
          <cell r="F28">
            <v>136</v>
          </cell>
          <cell r="J28">
            <v>40</v>
          </cell>
          <cell r="K28">
            <v>1</v>
          </cell>
          <cell r="L28">
            <v>43</v>
          </cell>
          <cell r="M28">
            <v>487</v>
          </cell>
          <cell r="P28">
            <v>182</v>
          </cell>
          <cell r="T28">
            <v>173</v>
          </cell>
        </row>
        <row r="29">
          <cell r="D29">
            <v>599</v>
          </cell>
          <cell r="F29">
            <v>102</v>
          </cell>
          <cell r="J29">
            <v>20</v>
          </cell>
          <cell r="K29">
            <v>0</v>
          </cell>
          <cell r="L29">
            <v>13</v>
          </cell>
          <cell r="M29">
            <v>523</v>
          </cell>
          <cell r="P29">
            <v>253</v>
          </cell>
          <cell r="T29">
            <v>231</v>
          </cell>
        </row>
        <row r="30">
          <cell r="D30">
            <v>541</v>
          </cell>
          <cell r="F30">
            <v>164</v>
          </cell>
          <cell r="J30">
            <v>14</v>
          </cell>
          <cell r="K30">
            <v>0</v>
          </cell>
          <cell r="L30">
            <v>2</v>
          </cell>
          <cell r="M30">
            <v>510</v>
          </cell>
          <cell r="P30">
            <v>245</v>
          </cell>
          <cell r="T30">
            <v>214</v>
          </cell>
        </row>
        <row r="31">
          <cell r="D31">
            <v>198</v>
          </cell>
          <cell r="F31">
            <v>14</v>
          </cell>
          <cell r="J31">
            <v>0</v>
          </cell>
          <cell r="K31">
            <v>0</v>
          </cell>
          <cell r="L31">
            <v>0</v>
          </cell>
          <cell r="M31">
            <v>193</v>
          </cell>
          <cell r="P31">
            <v>49</v>
          </cell>
          <cell r="T31">
            <v>49</v>
          </cell>
        </row>
        <row r="32">
          <cell r="D32">
            <v>160</v>
          </cell>
          <cell r="F32">
            <v>33</v>
          </cell>
          <cell r="J32">
            <v>11</v>
          </cell>
          <cell r="K32">
            <v>10</v>
          </cell>
          <cell r="L32">
            <v>20</v>
          </cell>
          <cell r="M32">
            <v>150</v>
          </cell>
          <cell r="P32">
            <v>53</v>
          </cell>
          <cell r="T32">
            <v>47</v>
          </cell>
        </row>
        <row r="33">
          <cell r="D33">
            <v>413</v>
          </cell>
          <cell r="F33">
            <v>139</v>
          </cell>
          <cell r="J33">
            <v>41</v>
          </cell>
          <cell r="K33">
            <v>0</v>
          </cell>
          <cell r="L33">
            <v>47</v>
          </cell>
          <cell r="M33">
            <v>403</v>
          </cell>
          <cell r="P33">
            <v>112</v>
          </cell>
          <cell r="T33">
            <v>102</v>
          </cell>
        </row>
        <row r="34">
          <cell r="D34">
            <v>280</v>
          </cell>
          <cell r="F34">
            <v>64</v>
          </cell>
          <cell r="J34">
            <v>24</v>
          </cell>
          <cell r="K34">
            <v>0</v>
          </cell>
          <cell r="L34">
            <v>10</v>
          </cell>
          <cell r="M34">
            <v>259</v>
          </cell>
          <cell r="P34">
            <v>85</v>
          </cell>
          <cell r="T34">
            <v>78</v>
          </cell>
        </row>
        <row r="35">
          <cell r="D35">
            <v>347</v>
          </cell>
          <cell r="F35">
            <v>67</v>
          </cell>
          <cell r="J35">
            <v>24</v>
          </cell>
          <cell r="K35">
            <v>1</v>
          </cell>
          <cell r="L35">
            <v>16</v>
          </cell>
          <cell r="M35">
            <v>317</v>
          </cell>
          <cell r="P35">
            <v>97</v>
          </cell>
          <cell r="T35">
            <v>85</v>
          </cell>
        </row>
        <row r="36">
          <cell r="D36">
            <v>1878</v>
          </cell>
          <cell r="F36">
            <v>323</v>
          </cell>
          <cell r="J36">
            <v>37</v>
          </cell>
          <cell r="K36">
            <v>0</v>
          </cell>
          <cell r="L36">
            <v>23</v>
          </cell>
          <cell r="M36">
            <v>1705</v>
          </cell>
          <cell r="P36">
            <v>756</v>
          </cell>
          <cell r="T36">
            <v>657</v>
          </cell>
        </row>
      </sheetData>
      <sheetData sheetId="3">
        <row r="7">
          <cell r="D7">
            <v>12642</v>
          </cell>
          <cell r="F7">
            <v>2885</v>
          </cell>
          <cell r="J7">
            <v>744</v>
          </cell>
          <cell r="K7">
            <v>32</v>
          </cell>
          <cell r="L7">
            <v>324</v>
          </cell>
          <cell r="M7">
            <v>11721</v>
          </cell>
          <cell r="P7">
            <v>4153</v>
          </cell>
          <cell r="T7">
            <v>3817</v>
          </cell>
        </row>
        <row r="8">
          <cell r="D8">
            <v>392</v>
          </cell>
          <cell r="F8">
            <v>54</v>
          </cell>
          <cell r="J8">
            <v>7</v>
          </cell>
          <cell r="K8">
            <v>0</v>
          </cell>
          <cell r="L8">
            <v>1</v>
          </cell>
          <cell r="M8">
            <v>341</v>
          </cell>
          <cell r="P8">
            <v>161</v>
          </cell>
          <cell r="T8">
            <v>156</v>
          </cell>
        </row>
        <row r="9">
          <cell r="D9">
            <v>85</v>
          </cell>
          <cell r="F9">
            <v>4</v>
          </cell>
          <cell r="J9">
            <v>1</v>
          </cell>
          <cell r="K9">
            <v>0</v>
          </cell>
          <cell r="L9">
            <v>2</v>
          </cell>
          <cell r="M9">
            <v>68</v>
          </cell>
          <cell r="P9">
            <v>33</v>
          </cell>
          <cell r="T9">
            <v>33</v>
          </cell>
        </row>
        <row r="10">
          <cell r="D10">
            <v>327</v>
          </cell>
          <cell r="F10">
            <v>35</v>
          </cell>
          <cell r="J10">
            <v>6</v>
          </cell>
          <cell r="K10">
            <v>0</v>
          </cell>
          <cell r="L10">
            <v>8</v>
          </cell>
          <cell r="M10">
            <v>317</v>
          </cell>
          <cell r="P10">
            <v>126</v>
          </cell>
          <cell r="T10">
            <v>113</v>
          </cell>
        </row>
        <row r="11">
          <cell r="D11">
            <v>937</v>
          </cell>
          <cell r="F11">
            <v>250</v>
          </cell>
          <cell r="J11">
            <v>81</v>
          </cell>
          <cell r="K11">
            <v>0</v>
          </cell>
          <cell r="L11">
            <v>32</v>
          </cell>
          <cell r="M11">
            <v>821</v>
          </cell>
          <cell r="P11">
            <v>292</v>
          </cell>
          <cell r="T11">
            <v>280</v>
          </cell>
        </row>
        <row r="12">
          <cell r="D12">
            <v>744</v>
          </cell>
          <cell r="F12">
            <v>198</v>
          </cell>
          <cell r="J12">
            <v>25</v>
          </cell>
          <cell r="K12">
            <v>0</v>
          </cell>
          <cell r="L12">
            <v>1</v>
          </cell>
          <cell r="M12">
            <v>707</v>
          </cell>
          <cell r="P12">
            <v>223</v>
          </cell>
          <cell r="T12">
            <v>194</v>
          </cell>
        </row>
        <row r="13">
          <cell r="D13">
            <v>297</v>
          </cell>
          <cell r="F13">
            <v>88</v>
          </cell>
          <cell r="J13">
            <v>25</v>
          </cell>
          <cell r="K13">
            <v>0</v>
          </cell>
          <cell r="L13">
            <v>0</v>
          </cell>
          <cell r="M13">
            <v>271</v>
          </cell>
          <cell r="P13">
            <v>71</v>
          </cell>
          <cell r="T13">
            <v>63</v>
          </cell>
        </row>
        <row r="14">
          <cell r="D14">
            <v>748</v>
          </cell>
          <cell r="F14">
            <v>162</v>
          </cell>
          <cell r="J14">
            <v>39</v>
          </cell>
          <cell r="K14">
            <v>2</v>
          </cell>
          <cell r="L14">
            <v>13</v>
          </cell>
          <cell r="M14">
            <v>724</v>
          </cell>
          <cell r="P14">
            <v>228</v>
          </cell>
          <cell r="T14">
            <v>212</v>
          </cell>
        </row>
        <row r="15">
          <cell r="D15">
            <v>569</v>
          </cell>
          <cell r="F15">
            <v>129</v>
          </cell>
          <cell r="J15">
            <v>35</v>
          </cell>
          <cell r="K15">
            <v>0</v>
          </cell>
          <cell r="L15">
            <v>14</v>
          </cell>
          <cell r="M15">
            <v>540</v>
          </cell>
          <cell r="P15">
            <v>198</v>
          </cell>
          <cell r="T15">
            <v>184</v>
          </cell>
        </row>
        <row r="16">
          <cell r="D16">
            <v>199</v>
          </cell>
          <cell r="F16">
            <v>30</v>
          </cell>
          <cell r="J16">
            <v>9</v>
          </cell>
          <cell r="K16">
            <v>0</v>
          </cell>
          <cell r="L16">
            <v>6</v>
          </cell>
          <cell r="M16">
            <v>196</v>
          </cell>
          <cell r="P16">
            <v>74</v>
          </cell>
          <cell r="T16">
            <v>72</v>
          </cell>
        </row>
        <row r="17">
          <cell r="D17">
            <v>269</v>
          </cell>
          <cell r="F17">
            <v>67</v>
          </cell>
          <cell r="J17">
            <v>16</v>
          </cell>
          <cell r="K17">
            <v>0</v>
          </cell>
          <cell r="L17">
            <v>1</v>
          </cell>
          <cell r="M17">
            <v>250</v>
          </cell>
          <cell r="P17">
            <v>99</v>
          </cell>
          <cell r="T17">
            <v>83</v>
          </cell>
        </row>
        <row r="18">
          <cell r="D18">
            <v>437</v>
          </cell>
          <cell r="F18">
            <v>144</v>
          </cell>
          <cell r="J18">
            <v>36</v>
          </cell>
          <cell r="K18">
            <v>0</v>
          </cell>
          <cell r="L18">
            <v>24</v>
          </cell>
          <cell r="M18">
            <v>435</v>
          </cell>
          <cell r="P18">
            <v>171</v>
          </cell>
          <cell r="T18">
            <v>164</v>
          </cell>
        </row>
        <row r="19">
          <cell r="D19">
            <v>493</v>
          </cell>
          <cell r="F19">
            <v>50</v>
          </cell>
          <cell r="J19">
            <v>18</v>
          </cell>
          <cell r="K19">
            <v>0</v>
          </cell>
          <cell r="L19">
            <v>1</v>
          </cell>
          <cell r="M19">
            <v>461</v>
          </cell>
          <cell r="P19">
            <v>194</v>
          </cell>
          <cell r="T19">
            <v>173</v>
          </cell>
        </row>
        <row r="20">
          <cell r="D20">
            <v>215</v>
          </cell>
          <cell r="F20">
            <v>29</v>
          </cell>
          <cell r="J20">
            <v>1</v>
          </cell>
          <cell r="K20">
            <v>4</v>
          </cell>
          <cell r="L20">
            <v>0</v>
          </cell>
          <cell r="M20">
            <v>208</v>
          </cell>
          <cell r="P20">
            <v>84</v>
          </cell>
          <cell r="T20">
            <v>76</v>
          </cell>
        </row>
        <row r="21">
          <cell r="D21">
            <v>343</v>
          </cell>
          <cell r="F21">
            <v>45</v>
          </cell>
          <cell r="J21">
            <v>17</v>
          </cell>
          <cell r="K21">
            <v>0</v>
          </cell>
          <cell r="L21">
            <v>2</v>
          </cell>
          <cell r="M21">
            <v>330</v>
          </cell>
          <cell r="P21">
            <v>133</v>
          </cell>
          <cell r="T21">
            <v>128</v>
          </cell>
        </row>
        <row r="22">
          <cell r="D22">
            <v>423</v>
          </cell>
          <cell r="F22">
            <v>132</v>
          </cell>
          <cell r="J22">
            <v>44</v>
          </cell>
          <cell r="K22">
            <v>0</v>
          </cell>
          <cell r="L22">
            <v>12</v>
          </cell>
          <cell r="M22">
            <v>403</v>
          </cell>
          <cell r="P22">
            <v>187</v>
          </cell>
          <cell r="T22">
            <v>178</v>
          </cell>
        </row>
        <row r="23">
          <cell r="D23">
            <v>125</v>
          </cell>
          <cell r="F23">
            <v>25</v>
          </cell>
          <cell r="J23">
            <v>5</v>
          </cell>
          <cell r="K23">
            <v>0</v>
          </cell>
          <cell r="L23">
            <v>0</v>
          </cell>
          <cell r="M23">
            <v>113</v>
          </cell>
          <cell r="P23">
            <v>53</v>
          </cell>
          <cell r="T23">
            <v>46</v>
          </cell>
        </row>
        <row r="24">
          <cell r="D24">
            <v>225</v>
          </cell>
          <cell r="F24">
            <v>34</v>
          </cell>
          <cell r="J24">
            <v>7</v>
          </cell>
          <cell r="K24">
            <v>0</v>
          </cell>
          <cell r="L24">
            <v>3</v>
          </cell>
          <cell r="M24">
            <v>219</v>
          </cell>
          <cell r="P24">
            <v>88</v>
          </cell>
          <cell r="T24">
            <v>80</v>
          </cell>
        </row>
        <row r="25">
          <cell r="D25">
            <v>529</v>
          </cell>
          <cell r="F25">
            <v>171</v>
          </cell>
          <cell r="J25">
            <v>46</v>
          </cell>
          <cell r="K25">
            <v>8</v>
          </cell>
          <cell r="L25">
            <v>73</v>
          </cell>
          <cell r="M25">
            <v>444</v>
          </cell>
          <cell r="P25">
            <v>170</v>
          </cell>
          <cell r="T25">
            <v>150</v>
          </cell>
        </row>
        <row r="26">
          <cell r="D26">
            <v>179</v>
          </cell>
          <cell r="F26">
            <v>26</v>
          </cell>
          <cell r="J26">
            <v>8</v>
          </cell>
          <cell r="K26">
            <v>0</v>
          </cell>
          <cell r="L26">
            <v>4</v>
          </cell>
          <cell r="M26">
            <v>161</v>
          </cell>
          <cell r="P26">
            <v>64</v>
          </cell>
          <cell r="T26">
            <v>60</v>
          </cell>
        </row>
        <row r="27">
          <cell r="D27">
            <v>444</v>
          </cell>
          <cell r="F27">
            <v>162</v>
          </cell>
          <cell r="J27">
            <v>49</v>
          </cell>
          <cell r="K27">
            <v>0</v>
          </cell>
          <cell r="L27">
            <v>36</v>
          </cell>
          <cell r="M27">
            <v>436</v>
          </cell>
          <cell r="P27">
            <v>126</v>
          </cell>
          <cell r="T27">
            <v>122</v>
          </cell>
        </row>
        <row r="28">
          <cell r="D28">
            <v>444</v>
          </cell>
          <cell r="F28">
            <v>93</v>
          </cell>
          <cell r="J28">
            <v>28</v>
          </cell>
          <cell r="K28">
            <v>0</v>
          </cell>
          <cell r="L28">
            <v>4</v>
          </cell>
          <cell r="M28">
            <v>430</v>
          </cell>
          <cell r="P28">
            <v>145</v>
          </cell>
          <cell r="T28">
            <v>140</v>
          </cell>
        </row>
        <row r="29">
          <cell r="D29">
            <v>558</v>
          </cell>
          <cell r="F29">
            <v>114</v>
          </cell>
          <cell r="J29">
            <v>57</v>
          </cell>
          <cell r="K29">
            <v>3</v>
          </cell>
          <cell r="L29">
            <v>31</v>
          </cell>
          <cell r="M29">
            <v>470</v>
          </cell>
          <cell r="P29">
            <v>185</v>
          </cell>
          <cell r="T29">
            <v>169</v>
          </cell>
        </row>
        <row r="30">
          <cell r="D30">
            <v>623</v>
          </cell>
          <cell r="F30">
            <v>188</v>
          </cell>
          <cell r="J30">
            <v>32</v>
          </cell>
          <cell r="K30">
            <v>0</v>
          </cell>
          <cell r="L30">
            <v>1</v>
          </cell>
          <cell r="M30">
            <v>543</v>
          </cell>
          <cell r="P30">
            <v>210</v>
          </cell>
          <cell r="T30">
            <v>193</v>
          </cell>
        </row>
        <row r="31">
          <cell r="D31">
            <v>122</v>
          </cell>
          <cell r="F31">
            <v>19</v>
          </cell>
          <cell r="J31">
            <v>3</v>
          </cell>
          <cell r="K31">
            <v>1</v>
          </cell>
          <cell r="L31">
            <v>3</v>
          </cell>
          <cell r="M31">
            <v>118</v>
          </cell>
          <cell r="P31">
            <v>55</v>
          </cell>
          <cell r="T31">
            <v>53</v>
          </cell>
        </row>
        <row r="32">
          <cell r="D32">
            <v>160</v>
          </cell>
          <cell r="F32">
            <v>25</v>
          </cell>
          <cell r="J32">
            <v>15</v>
          </cell>
          <cell r="K32">
            <v>3</v>
          </cell>
          <cell r="L32">
            <v>16</v>
          </cell>
          <cell r="M32">
            <v>156</v>
          </cell>
          <cell r="P32">
            <v>51</v>
          </cell>
          <cell r="T32">
            <v>50</v>
          </cell>
        </row>
        <row r="33">
          <cell r="D33">
            <v>367</v>
          </cell>
          <cell r="F33">
            <v>127</v>
          </cell>
          <cell r="J33">
            <v>41</v>
          </cell>
          <cell r="K33">
            <v>0</v>
          </cell>
          <cell r="L33">
            <v>26</v>
          </cell>
          <cell r="M33">
            <v>346</v>
          </cell>
          <cell r="P33">
            <v>90</v>
          </cell>
          <cell r="T33">
            <v>85</v>
          </cell>
        </row>
        <row r="34">
          <cell r="D34">
            <v>245</v>
          </cell>
          <cell r="F34">
            <v>55</v>
          </cell>
          <cell r="J34">
            <v>17</v>
          </cell>
          <cell r="K34">
            <v>0</v>
          </cell>
          <cell r="L34">
            <v>1</v>
          </cell>
          <cell r="M34">
            <v>231</v>
          </cell>
          <cell r="P34">
            <v>90</v>
          </cell>
          <cell r="T34">
            <v>87</v>
          </cell>
        </row>
        <row r="35">
          <cell r="D35">
            <v>331</v>
          </cell>
          <cell r="F35">
            <v>77</v>
          </cell>
          <cell r="J35">
            <v>21</v>
          </cell>
          <cell r="K35">
            <v>11</v>
          </cell>
          <cell r="L35">
            <v>3</v>
          </cell>
          <cell r="M35">
            <v>317</v>
          </cell>
          <cell r="P35">
            <v>95</v>
          </cell>
          <cell r="T35">
            <v>76</v>
          </cell>
        </row>
        <row r="36">
          <cell r="D36">
            <v>1812</v>
          </cell>
          <cell r="F36">
            <v>352</v>
          </cell>
          <cell r="J36">
            <v>55</v>
          </cell>
          <cell r="K36">
            <v>0</v>
          </cell>
          <cell r="L36">
            <v>6</v>
          </cell>
          <cell r="M36">
            <v>1665</v>
          </cell>
          <cell r="P36">
            <v>457</v>
          </cell>
          <cell r="T36">
            <v>397</v>
          </cell>
        </row>
      </sheetData>
      <sheetData sheetId="4">
        <row r="7">
          <cell r="D7">
            <v>26</v>
          </cell>
          <cell r="K7">
            <v>492</v>
          </cell>
          <cell r="L7">
            <v>473</v>
          </cell>
          <cell r="M7">
            <v>106</v>
          </cell>
        </row>
        <row r="8">
          <cell r="D8">
            <v>1</v>
          </cell>
          <cell r="K8">
            <v>32</v>
          </cell>
          <cell r="L8">
            <v>31</v>
          </cell>
          <cell r="M8">
            <v>0</v>
          </cell>
        </row>
        <row r="9">
          <cell r="D9">
            <v>0</v>
          </cell>
          <cell r="K9">
            <v>2</v>
          </cell>
          <cell r="L9">
            <v>2</v>
          </cell>
          <cell r="M9">
            <v>0</v>
          </cell>
        </row>
        <row r="10">
          <cell r="D10">
            <v>0</v>
          </cell>
          <cell r="K10">
            <v>17</v>
          </cell>
          <cell r="L10">
            <v>16</v>
          </cell>
          <cell r="M10">
            <v>10</v>
          </cell>
        </row>
        <row r="11">
          <cell r="D11">
            <v>3</v>
          </cell>
          <cell r="K11">
            <v>17</v>
          </cell>
          <cell r="L11">
            <v>16</v>
          </cell>
          <cell r="M11">
            <v>6</v>
          </cell>
        </row>
        <row r="12">
          <cell r="D12">
            <v>2</v>
          </cell>
          <cell r="K12">
            <v>18</v>
          </cell>
          <cell r="L12">
            <v>17</v>
          </cell>
          <cell r="M12">
            <v>9</v>
          </cell>
        </row>
        <row r="13">
          <cell r="D13">
            <v>3</v>
          </cell>
          <cell r="K13">
            <v>8</v>
          </cell>
          <cell r="L13">
            <v>8</v>
          </cell>
          <cell r="M13">
            <v>2</v>
          </cell>
        </row>
        <row r="14">
          <cell r="D14">
            <v>2</v>
          </cell>
          <cell r="K14">
            <v>23</v>
          </cell>
          <cell r="L14">
            <v>22</v>
          </cell>
          <cell r="M14">
            <v>5</v>
          </cell>
        </row>
        <row r="15">
          <cell r="D15">
            <v>0</v>
          </cell>
          <cell r="K15">
            <v>6</v>
          </cell>
          <cell r="L15">
            <v>6</v>
          </cell>
          <cell r="M15">
            <v>1</v>
          </cell>
        </row>
        <row r="16">
          <cell r="D16">
            <v>0</v>
          </cell>
          <cell r="K16">
            <v>3</v>
          </cell>
          <cell r="L16">
            <v>3</v>
          </cell>
          <cell r="M16">
            <v>0</v>
          </cell>
        </row>
        <row r="17">
          <cell r="D17">
            <v>0</v>
          </cell>
          <cell r="K17">
            <v>9</v>
          </cell>
          <cell r="L17">
            <v>9</v>
          </cell>
          <cell r="M17">
            <v>0</v>
          </cell>
        </row>
        <row r="18">
          <cell r="D18">
            <v>0</v>
          </cell>
          <cell r="K18">
            <v>4</v>
          </cell>
          <cell r="L18">
            <v>4</v>
          </cell>
          <cell r="M18">
            <v>0</v>
          </cell>
        </row>
        <row r="19">
          <cell r="D19">
            <v>3</v>
          </cell>
          <cell r="K19">
            <v>18</v>
          </cell>
          <cell r="L19">
            <v>16</v>
          </cell>
          <cell r="M19">
            <v>0</v>
          </cell>
        </row>
        <row r="20">
          <cell r="D20">
            <v>0</v>
          </cell>
          <cell r="K20">
            <v>7</v>
          </cell>
          <cell r="L20">
            <v>7</v>
          </cell>
          <cell r="M20">
            <v>0</v>
          </cell>
        </row>
        <row r="21">
          <cell r="D21">
            <v>0</v>
          </cell>
          <cell r="K21">
            <v>20</v>
          </cell>
          <cell r="L21">
            <v>20</v>
          </cell>
          <cell r="M21">
            <v>0</v>
          </cell>
        </row>
        <row r="22">
          <cell r="D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0</v>
          </cell>
          <cell r="K23">
            <v>1</v>
          </cell>
          <cell r="L23">
            <v>1</v>
          </cell>
          <cell r="M23">
            <v>0</v>
          </cell>
        </row>
        <row r="24">
          <cell r="D24">
            <v>0</v>
          </cell>
          <cell r="K24">
            <v>9</v>
          </cell>
          <cell r="L24">
            <v>9</v>
          </cell>
          <cell r="M24">
            <v>0</v>
          </cell>
        </row>
        <row r="25">
          <cell r="D25">
            <v>1</v>
          </cell>
          <cell r="K25">
            <v>17</v>
          </cell>
          <cell r="L25">
            <v>14</v>
          </cell>
          <cell r="M25">
            <v>1</v>
          </cell>
        </row>
        <row r="26">
          <cell r="D26">
            <v>0</v>
          </cell>
          <cell r="K26">
            <v>3</v>
          </cell>
          <cell r="L26">
            <v>3</v>
          </cell>
          <cell r="M26">
            <v>0</v>
          </cell>
        </row>
        <row r="27">
          <cell r="D27">
            <v>2</v>
          </cell>
          <cell r="K27">
            <v>20</v>
          </cell>
          <cell r="L27">
            <v>20</v>
          </cell>
          <cell r="M27">
            <v>3</v>
          </cell>
        </row>
        <row r="28">
          <cell r="D28">
            <v>0</v>
          </cell>
          <cell r="K28">
            <v>26</v>
          </cell>
          <cell r="L28">
            <v>26</v>
          </cell>
          <cell r="M28">
            <v>0</v>
          </cell>
        </row>
        <row r="29">
          <cell r="D29">
            <v>0</v>
          </cell>
          <cell r="K29">
            <v>11</v>
          </cell>
          <cell r="L29">
            <v>11</v>
          </cell>
          <cell r="M29">
            <v>2</v>
          </cell>
        </row>
        <row r="30">
          <cell r="D30">
            <v>0</v>
          </cell>
          <cell r="K30">
            <v>21</v>
          </cell>
          <cell r="L30">
            <v>21</v>
          </cell>
          <cell r="M30">
            <v>7</v>
          </cell>
        </row>
        <row r="31">
          <cell r="D31">
            <v>0</v>
          </cell>
          <cell r="K31">
            <v>1</v>
          </cell>
          <cell r="L31">
            <v>1</v>
          </cell>
          <cell r="M31">
            <v>0</v>
          </cell>
        </row>
        <row r="32">
          <cell r="D32">
            <v>4</v>
          </cell>
          <cell r="K32">
            <v>4</v>
          </cell>
          <cell r="L32">
            <v>1</v>
          </cell>
          <cell r="M32">
            <v>6</v>
          </cell>
        </row>
        <row r="33">
          <cell r="D33">
            <v>1</v>
          </cell>
          <cell r="K33">
            <v>19</v>
          </cell>
          <cell r="L33">
            <v>19</v>
          </cell>
          <cell r="M33">
            <v>2</v>
          </cell>
        </row>
        <row r="34">
          <cell r="D34">
            <v>1</v>
          </cell>
          <cell r="K34">
            <v>3</v>
          </cell>
          <cell r="L34">
            <v>1</v>
          </cell>
          <cell r="M34">
            <v>0</v>
          </cell>
        </row>
        <row r="35">
          <cell r="D35">
            <v>0</v>
          </cell>
          <cell r="K35">
            <v>4</v>
          </cell>
          <cell r="L35">
            <v>4</v>
          </cell>
          <cell r="M35">
            <v>0</v>
          </cell>
        </row>
        <row r="36">
          <cell r="D36">
            <v>3</v>
          </cell>
          <cell r="K36">
            <v>169</v>
          </cell>
          <cell r="L36">
            <v>165</v>
          </cell>
          <cell r="M36">
            <v>52</v>
          </cell>
        </row>
      </sheetData>
      <sheetData sheetId="5">
        <row r="7">
          <cell r="D7">
            <v>9</v>
          </cell>
          <cell r="K7">
            <v>433</v>
          </cell>
          <cell r="L7">
            <v>383</v>
          </cell>
          <cell r="M7">
            <v>72</v>
          </cell>
        </row>
        <row r="8">
          <cell r="D8">
            <v>3</v>
          </cell>
          <cell r="K8">
            <v>3</v>
          </cell>
          <cell r="L8">
            <v>0</v>
          </cell>
          <cell r="M8">
            <v>0</v>
          </cell>
        </row>
        <row r="9">
          <cell r="D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K10">
            <v>38</v>
          </cell>
          <cell r="L10">
            <v>36</v>
          </cell>
          <cell r="M10">
            <v>6</v>
          </cell>
        </row>
        <row r="11">
          <cell r="D11">
            <v>0</v>
          </cell>
          <cell r="K11">
            <v>30</v>
          </cell>
          <cell r="L11">
            <v>29</v>
          </cell>
          <cell r="M11">
            <v>2</v>
          </cell>
        </row>
        <row r="12">
          <cell r="D12">
            <v>2</v>
          </cell>
          <cell r="K12">
            <v>12</v>
          </cell>
          <cell r="L12">
            <v>11</v>
          </cell>
          <cell r="M12">
            <v>2</v>
          </cell>
        </row>
        <row r="13">
          <cell r="D13">
            <v>0</v>
          </cell>
          <cell r="K13">
            <v>6</v>
          </cell>
          <cell r="L13">
            <v>5</v>
          </cell>
          <cell r="M13">
            <v>0</v>
          </cell>
        </row>
        <row r="14">
          <cell r="D14">
            <v>0</v>
          </cell>
          <cell r="K14">
            <v>7</v>
          </cell>
          <cell r="L14">
            <v>6</v>
          </cell>
          <cell r="M14">
            <v>5</v>
          </cell>
        </row>
        <row r="15">
          <cell r="D15">
            <v>0</v>
          </cell>
          <cell r="K15">
            <v>14</v>
          </cell>
          <cell r="L15">
            <v>14</v>
          </cell>
          <cell r="M15">
            <v>2</v>
          </cell>
        </row>
        <row r="16">
          <cell r="D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D17">
            <v>0</v>
          </cell>
          <cell r="K17">
            <v>6</v>
          </cell>
          <cell r="L17">
            <v>6</v>
          </cell>
          <cell r="M17">
            <v>0</v>
          </cell>
        </row>
        <row r="18">
          <cell r="D18">
            <v>0</v>
          </cell>
          <cell r="K18">
            <v>1</v>
          </cell>
          <cell r="L18">
            <v>1</v>
          </cell>
          <cell r="M18">
            <v>0</v>
          </cell>
        </row>
        <row r="19">
          <cell r="D19">
            <v>2</v>
          </cell>
          <cell r="K19">
            <v>41</v>
          </cell>
          <cell r="L19">
            <v>37</v>
          </cell>
          <cell r="M19">
            <v>0</v>
          </cell>
        </row>
        <row r="20">
          <cell r="D20">
            <v>0</v>
          </cell>
          <cell r="K20">
            <v>1</v>
          </cell>
          <cell r="L20">
            <v>1</v>
          </cell>
          <cell r="M20">
            <v>0</v>
          </cell>
        </row>
        <row r="21">
          <cell r="D21">
            <v>1</v>
          </cell>
          <cell r="K21">
            <v>2</v>
          </cell>
          <cell r="L21">
            <v>0</v>
          </cell>
          <cell r="M21">
            <v>0</v>
          </cell>
        </row>
        <row r="22">
          <cell r="D22">
            <v>0</v>
          </cell>
          <cell r="K22">
            <v>2</v>
          </cell>
          <cell r="L22">
            <v>2</v>
          </cell>
          <cell r="M22">
            <v>0</v>
          </cell>
        </row>
        <row r="23">
          <cell r="D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K24">
            <v>4</v>
          </cell>
          <cell r="L24">
            <v>3</v>
          </cell>
          <cell r="M24">
            <v>0</v>
          </cell>
        </row>
        <row r="25">
          <cell r="D25">
            <v>0</v>
          </cell>
          <cell r="K25">
            <v>8</v>
          </cell>
          <cell r="L25">
            <v>8</v>
          </cell>
          <cell r="M25">
            <v>1</v>
          </cell>
        </row>
        <row r="26">
          <cell r="D26">
            <v>0</v>
          </cell>
          <cell r="K26">
            <v>3</v>
          </cell>
          <cell r="L26">
            <v>2</v>
          </cell>
          <cell r="M26">
            <v>0</v>
          </cell>
        </row>
        <row r="27">
          <cell r="D27">
            <v>0</v>
          </cell>
          <cell r="K27">
            <v>7</v>
          </cell>
          <cell r="L27">
            <v>6</v>
          </cell>
          <cell r="M27">
            <v>3</v>
          </cell>
        </row>
        <row r="28">
          <cell r="D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K29">
            <v>3</v>
          </cell>
          <cell r="L29">
            <v>3</v>
          </cell>
          <cell r="M29">
            <v>1</v>
          </cell>
        </row>
        <row r="30">
          <cell r="D30">
            <v>0</v>
          </cell>
          <cell r="K30">
            <v>6</v>
          </cell>
          <cell r="L30">
            <v>5</v>
          </cell>
          <cell r="M30">
            <v>6</v>
          </cell>
        </row>
        <row r="31">
          <cell r="D31">
            <v>0</v>
          </cell>
          <cell r="K31">
            <v>3</v>
          </cell>
          <cell r="L31">
            <v>3</v>
          </cell>
          <cell r="M31">
            <v>0</v>
          </cell>
        </row>
        <row r="32">
          <cell r="D32">
            <v>1</v>
          </cell>
          <cell r="K32">
            <v>3</v>
          </cell>
          <cell r="L32">
            <v>2</v>
          </cell>
          <cell r="M32">
            <v>4</v>
          </cell>
        </row>
        <row r="33">
          <cell r="D33">
            <v>0</v>
          </cell>
          <cell r="K33">
            <v>3</v>
          </cell>
          <cell r="L33">
            <v>3</v>
          </cell>
          <cell r="M33">
            <v>1</v>
          </cell>
        </row>
        <row r="34">
          <cell r="D34">
            <v>0</v>
          </cell>
          <cell r="K34">
            <v>1</v>
          </cell>
          <cell r="L34">
            <v>1</v>
          </cell>
          <cell r="M34">
            <v>0</v>
          </cell>
        </row>
        <row r="35">
          <cell r="D35">
            <v>0</v>
          </cell>
          <cell r="K35">
            <v>1</v>
          </cell>
          <cell r="L35">
            <v>1</v>
          </cell>
          <cell r="M35">
            <v>0</v>
          </cell>
        </row>
        <row r="36">
          <cell r="D36">
            <v>0</v>
          </cell>
          <cell r="K36">
            <v>228</v>
          </cell>
          <cell r="L36">
            <v>198</v>
          </cell>
          <cell r="M36">
            <v>39</v>
          </cell>
        </row>
      </sheetData>
      <sheetData sheetId="6">
        <row r="7">
          <cell r="D7">
            <v>2384</v>
          </cell>
          <cell r="F7">
            <v>421</v>
          </cell>
          <cell r="J7">
            <v>104</v>
          </cell>
          <cell r="K7">
            <v>11</v>
          </cell>
          <cell r="L7">
            <v>91</v>
          </cell>
          <cell r="P7">
            <v>1024</v>
          </cell>
          <cell r="T7">
            <v>942</v>
          </cell>
        </row>
        <row r="8">
          <cell r="D8">
            <v>130</v>
          </cell>
          <cell r="F8">
            <v>17</v>
          </cell>
          <cell r="J8">
            <v>1</v>
          </cell>
          <cell r="L8">
            <v>9</v>
          </cell>
          <cell r="P8">
            <v>52</v>
          </cell>
          <cell r="T8">
            <v>49</v>
          </cell>
        </row>
        <row r="9">
          <cell r="D9">
            <v>6</v>
          </cell>
          <cell r="F9">
            <v>5</v>
          </cell>
          <cell r="J9">
            <v>2</v>
          </cell>
          <cell r="L9">
            <v>3</v>
          </cell>
          <cell r="P9">
            <v>0</v>
          </cell>
          <cell r="T9">
            <v>0</v>
          </cell>
        </row>
        <row r="10">
          <cell r="D10">
            <v>46</v>
          </cell>
          <cell r="F10">
            <v>7</v>
          </cell>
          <cell r="J10">
            <v>7</v>
          </cell>
          <cell r="L10">
            <v>4</v>
          </cell>
          <cell r="P10">
            <v>19</v>
          </cell>
          <cell r="T10">
            <v>17</v>
          </cell>
        </row>
        <row r="11">
          <cell r="D11">
            <v>117</v>
          </cell>
          <cell r="F11">
            <v>15</v>
          </cell>
          <cell r="J11">
            <v>1</v>
          </cell>
          <cell r="L11">
            <v>8</v>
          </cell>
          <cell r="P11">
            <v>54</v>
          </cell>
          <cell r="T11">
            <v>51</v>
          </cell>
        </row>
        <row r="12">
          <cell r="D12">
            <v>65</v>
          </cell>
          <cell r="F12">
            <v>9</v>
          </cell>
          <cell r="J12">
            <v>1</v>
          </cell>
          <cell r="L12">
            <v>0</v>
          </cell>
          <cell r="P12">
            <v>32</v>
          </cell>
          <cell r="T12">
            <v>28</v>
          </cell>
        </row>
        <row r="13">
          <cell r="D13">
            <v>65</v>
          </cell>
          <cell r="F13">
            <v>20</v>
          </cell>
          <cell r="J13">
            <v>6</v>
          </cell>
          <cell r="L13">
            <v>0</v>
          </cell>
          <cell r="P13">
            <v>23</v>
          </cell>
          <cell r="T13">
            <v>22</v>
          </cell>
        </row>
        <row r="14">
          <cell r="D14">
            <v>118</v>
          </cell>
          <cell r="F14">
            <v>25</v>
          </cell>
          <cell r="J14">
            <v>6</v>
          </cell>
          <cell r="L14">
            <v>7</v>
          </cell>
          <cell r="P14">
            <v>57</v>
          </cell>
          <cell r="T14">
            <v>48</v>
          </cell>
        </row>
        <row r="15">
          <cell r="D15">
            <v>69</v>
          </cell>
          <cell r="F15">
            <v>7</v>
          </cell>
          <cell r="J15">
            <v>5</v>
          </cell>
          <cell r="L15">
            <v>1</v>
          </cell>
          <cell r="P15">
            <v>34</v>
          </cell>
          <cell r="T15">
            <v>30</v>
          </cell>
        </row>
        <row r="16">
          <cell r="D16">
            <v>62</v>
          </cell>
          <cell r="F16">
            <v>11</v>
          </cell>
          <cell r="J16">
            <v>3</v>
          </cell>
          <cell r="L16">
            <v>1</v>
          </cell>
          <cell r="P16">
            <v>30</v>
          </cell>
          <cell r="T16">
            <v>30</v>
          </cell>
        </row>
        <row r="17">
          <cell r="D17">
            <v>56</v>
          </cell>
          <cell r="F17">
            <v>9</v>
          </cell>
          <cell r="J17">
            <v>3</v>
          </cell>
          <cell r="L17">
            <v>0</v>
          </cell>
          <cell r="P17">
            <v>25</v>
          </cell>
          <cell r="T17">
            <v>24</v>
          </cell>
        </row>
        <row r="18">
          <cell r="D18">
            <v>52</v>
          </cell>
          <cell r="F18">
            <v>13</v>
          </cell>
          <cell r="J18">
            <v>3</v>
          </cell>
          <cell r="L18">
            <v>2</v>
          </cell>
          <cell r="P18">
            <v>29</v>
          </cell>
          <cell r="T18">
            <v>26</v>
          </cell>
        </row>
        <row r="19">
          <cell r="D19">
            <v>78</v>
          </cell>
          <cell r="F19">
            <v>7</v>
          </cell>
          <cell r="J19">
            <v>3</v>
          </cell>
          <cell r="L19">
            <v>1</v>
          </cell>
          <cell r="P19">
            <v>38</v>
          </cell>
          <cell r="T19">
            <v>36</v>
          </cell>
        </row>
        <row r="20">
          <cell r="D20">
            <v>34</v>
          </cell>
          <cell r="F20">
            <v>2</v>
          </cell>
          <cell r="J20">
            <v>0</v>
          </cell>
          <cell r="L20">
            <v>0</v>
          </cell>
          <cell r="P20">
            <v>14</v>
          </cell>
          <cell r="T20">
            <v>14</v>
          </cell>
        </row>
        <row r="21">
          <cell r="D21">
            <v>86</v>
          </cell>
          <cell r="F21">
            <v>13</v>
          </cell>
          <cell r="J21">
            <v>4</v>
          </cell>
          <cell r="L21">
            <v>1</v>
          </cell>
          <cell r="P21">
            <v>49</v>
          </cell>
          <cell r="T21">
            <v>48</v>
          </cell>
        </row>
        <row r="22">
          <cell r="D22">
            <v>82</v>
          </cell>
          <cell r="F22">
            <v>17</v>
          </cell>
          <cell r="J22">
            <v>4</v>
          </cell>
          <cell r="L22">
            <v>9</v>
          </cell>
          <cell r="P22">
            <v>40</v>
          </cell>
          <cell r="T22">
            <v>34</v>
          </cell>
        </row>
        <row r="23">
          <cell r="D23">
            <v>22</v>
          </cell>
          <cell r="F23">
            <v>6</v>
          </cell>
          <cell r="J23">
            <v>1</v>
          </cell>
          <cell r="L23">
            <v>0</v>
          </cell>
          <cell r="P23">
            <v>11</v>
          </cell>
          <cell r="T23">
            <v>9</v>
          </cell>
        </row>
        <row r="24">
          <cell r="D24">
            <v>72</v>
          </cell>
          <cell r="F24">
            <v>12</v>
          </cell>
          <cell r="J24">
            <v>3</v>
          </cell>
          <cell r="L24">
            <v>2</v>
          </cell>
          <cell r="P24">
            <v>34</v>
          </cell>
          <cell r="T24">
            <v>33</v>
          </cell>
        </row>
        <row r="25">
          <cell r="D25">
            <v>62</v>
          </cell>
          <cell r="F25">
            <v>15</v>
          </cell>
          <cell r="J25">
            <v>4</v>
          </cell>
          <cell r="L25">
            <v>10</v>
          </cell>
          <cell r="P25">
            <v>20</v>
          </cell>
          <cell r="T25">
            <v>19</v>
          </cell>
        </row>
        <row r="26">
          <cell r="D26">
            <v>72</v>
          </cell>
          <cell r="F26">
            <v>14</v>
          </cell>
          <cell r="J26">
            <v>7</v>
          </cell>
          <cell r="L26">
            <v>9</v>
          </cell>
          <cell r="P26">
            <v>23</v>
          </cell>
          <cell r="T26">
            <v>22</v>
          </cell>
        </row>
        <row r="27">
          <cell r="D27">
            <v>78</v>
          </cell>
          <cell r="F27">
            <v>19</v>
          </cell>
          <cell r="J27">
            <v>7</v>
          </cell>
          <cell r="L27">
            <v>3</v>
          </cell>
          <cell r="P27">
            <v>23</v>
          </cell>
          <cell r="T27">
            <v>23</v>
          </cell>
        </row>
        <row r="28">
          <cell r="D28">
            <v>108</v>
          </cell>
          <cell r="F28">
            <v>27</v>
          </cell>
          <cell r="J28">
            <v>8</v>
          </cell>
          <cell r="L28">
            <v>9</v>
          </cell>
          <cell r="P28">
            <v>40</v>
          </cell>
          <cell r="T28">
            <v>37</v>
          </cell>
        </row>
        <row r="29">
          <cell r="D29">
            <v>51</v>
          </cell>
          <cell r="F29">
            <v>9</v>
          </cell>
          <cell r="J29">
            <v>2</v>
          </cell>
          <cell r="L29">
            <v>0</v>
          </cell>
          <cell r="P29">
            <v>18</v>
          </cell>
          <cell r="T29">
            <v>17</v>
          </cell>
        </row>
        <row r="30">
          <cell r="D30">
            <v>72</v>
          </cell>
          <cell r="F30">
            <v>12</v>
          </cell>
          <cell r="J30">
            <v>0</v>
          </cell>
          <cell r="L30">
            <v>0</v>
          </cell>
          <cell r="P30">
            <v>41</v>
          </cell>
          <cell r="T30">
            <v>35</v>
          </cell>
        </row>
        <row r="31">
          <cell r="D31">
            <v>32</v>
          </cell>
          <cell r="F31">
            <v>6</v>
          </cell>
          <cell r="J31">
            <v>0</v>
          </cell>
          <cell r="L31">
            <v>0</v>
          </cell>
          <cell r="P31">
            <v>16</v>
          </cell>
          <cell r="T31">
            <v>16</v>
          </cell>
        </row>
        <row r="32">
          <cell r="D32">
            <v>33</v>
          </cell>
          <cell r="F32">
            <v>3</v>
          </cell>
          <cell r="J32">
            <v>0</v>
          </cell>
          <cell r="L32">
            <v>3</v>
          </cell>
          <cell r="P32">
            <v>17</v>
          </cell>
          <cell r="T32">
            <v>16</v>
          </cell>
        </row>
        <row r="33">
          <cell r="D33">
            <v>85</v>
          </cell>
          <cell r="F33">
            <v>24</v>
          </cell>
          <cell r="J33">
            <v>5</v>
          </cell>
          <cell r="L33">
            <v>1</v>
          </cell>
          <cell r="P33">
            <v>28</v>
          </cell>
          <cell r="T33">
            <v>26</v>
          </cell>
        </row>
        <row r="34">
          <cell r="D34">
            <v>104</v>
          </cell>
          <cell r="F34">
            <v>24</v>
          </cell>
          <cell r="J34">
            <v>11</v>
          </cell>
          <cell r="L34">
            <v>1</v>
          </cell>
          <cell r="P34">
            <v>44</v>
          </cell>
          <cell r="T34">
            <v>41</v>
          </cell>
        </row>
        <row r="35">
          <cell r="D35">
            <v>78</v>
          </cell>
          <cell r="F35">
            <v>5</v>
          </cell>
          <cell r="J35">
            <v>1</v>
          </cell>
          <cell r="L35">
            <v>1</v>
          </cell>
          <cell r="P35">
            <v>25</v>
          </cell>
          <cell r="T35">
            <v>24</v>
          </cell>
        </row>
        <row r="36">
          <cell r="D36">
            <v>449</v>
          </cell>
          <cell r="F36">
            <v>68</v>
          </cell>
          <cell r="J36">
            <v>6</v>
          </cell>
          <cell r="L36">
            <v>6</v>
          </cell>
          <cell r="P36">
            <v>188</v>
          </cell>
          <cell r="T36">
            <v>167</v>
          </cell>
        </row>
      </sheetData>
      <sheetData sheetId="7">
        <row r="7">
          <cell r="D7">
            <v>2703</v>
          </cell>
          <cell r="F7">
            <v>529</v>
          </cell>
          <cell r="J7">
            <v>143</v>
          </cell>
          <cell r="K7">
            <v>5</v>
          </cell>
          <cell r="L7">
            <v>38</v>
          </cell>
          <cell r="P7">
            <v>996</v>
          </cell>
          <cell r="T7">
            <v>943</v>
          </cell>
        </row>
        <row r="8">
          <cell r="D8">
            <v>121</v>
          </cell>
          <cell r="F8">
            <v>19</v>
          </cell>
          <cell r="J8">
            <v>2</v>
          </cell>
          <cell r="K8">
            <v>0</v>
          </cell>
          <cell r="L8">
            <v>0</v>
          </cell>
          <cell r="P8">
            <v>52</v>
          </cell>
          <cell r="T8">
            <v>52</v>
          </cell>
        </row>
        <row r="9">
          <cell r="D9">
            <v>3</v>
          </cell>
          <cell r="F9">
            <v>1</v>
          </cell>
          <cell r="J9">
            <v>1</v>
          </cell>
          <cell r="K9">
            <v>0</v>
          </cell>
          <cell r="L9">
            <v>0</v>
          </cell>
          <cell r="P9">
            <v>1</v>
          </cell>
          <cell r="T9">
            <v>1</v>
          </cell>
        </row>
        <row r="10">
          <cell r="D10">
            <v>93</v>
          </cell>
          <cell r="F10">
            <v>16</v>
          </cell>
          <cell r="J10">
            <v>4</v>
          </cell>
          <cell r="K10">
            <v>0</v>
          </cell>
          <cell r="L10">
            <v>4</v>
          </cell>
          <cell r="P10">
            <v>39</v>
          </cell>
          <cell r="T10">
            <v>36</v>
          </cell>
        </row>
        <row r="11">
          <cell r="D11">
            <v>134</v>
          </cell>
          <cell r="F11">
            <v>20</v>
          </cell>
          <cell r="J11">
            <v>9</v>
          </cell>
          <cell r="K11">
            <v>0</v>
          </cell>
          <cell r="L11">
            <v>0</v>
          </cell>
          <cell r="P11">
            <v>56</v>
          </cell>
          <cell r="T11">
            <v>56</v>
          </cell>
        </row>
        <row r="12">
          <cell r="D12">
            <v>96</v>
          </cell>
          <cell r="F12">
            <v>11</v>
          </cell>
          <cell r="J12">
            <v>2</v>
          </cell>
          <cell r="K12">
            <v>0</v>
          </cell>
          <cell r="L12">
            <v>0</v>
          </cell>
          <cell r="P12">
            <v>37</v>
          </cell>
          <cell r="T12">
            <v>36</v>
          </cell>
        </row>
        <row r="13">
          <cell r="D13">
            <v>75</v>
          </cell>
          <cell r="F13">
            <v>23</v>
          </cell>
          <cell r="J13">
            <v>6</v>
          </cell>
          <cell r="K13">
            <v>0</v>
          </cell>
          <cell r="L13">
            <v>0</v>
          </cell>
          <cell r="P13">
            <v>23</v>
          </cell>
          <cell r="T13">
            <v>21</v>
          </cell>
        </row>
        <row r="14">
          <cell r="D14">
            <v>117</v>
          </cell>
          <cell r="F14">
            <v>22</v>
          </cell>
          <cell r="J14">
            <v>4</v>
          </cell>
          <cell r="K14">
            <v>0</v>
          </cell>
          <cell r="L14">
            <v>0</v>
          </cell>
          <cell r="P14">
            <v>37</v>
          </cell>
          <cell r="T14">
            <v>34</v>
          </cell>
        </row>
        <row r="15">
          <cell r="D15">
            <v>98</v>
          </cell>
          <cell r="F15">
            <v>21</v>
          </cell>
          <cell r="J15">
            <v>8</v>
          </cell>
          <cell r="K15">
            <v>0</v>
          </cell>
          <cell r="L15">
            <v>2</v>
          </cell>
          <cell r="P15">
            <v>44</v>
          </cell>
          <cell r="T15">
            <v>40</v>
          </cell>
        </row>
        <row r="16">
          <cell r="D16">
            <v>74</v>
          </cell>
          <cell r="F16">
            <v>16</v>
          </cell>
          <cell r="J16">
            <v>8</v>
          </cell>
          <cell r="K16">
            <v>0</v>
          </cell>
          <cell r="L16">
            <v>4</v>
          </cell>
          <cell r="P16">
            <v>25</v>
          </cell>
          <cell r="T16">
            <v>25</v>
          </cell>
        </row>
        <row r="17">
          <cell r="D17">
            <v>53</v>
          </cell>
          <cell r="F17">
            <v>12</v>
          </cell>
          <cell r="J17">
            <v>2</v>
          </cell>
          <cell r="K17">
            <v>0</v>
          </cell>
          <cell r="L17">
            <v>0</v>
          </cell>
          <cell r="P17">
            <v>19</v>
          </cell>
          <cell r="T17">
            <v>17</v>
          </cell>
        </row>
        <row r="18">
          <cell r="D18">
            <v>74</v>
          </cell>
          <cell r="F18">
            <v>25</v>
          </cell>
          <cell r="J18">
            <v>1</v>
          </cell>
          <cell r="K18">
            <v>0</v>
          </cell>
          <cell r="L18">
            <v>2</v>
          </cell>
          <cell r="P18">
            <v>23</v>
          </cell>
          <cell r="T18">
            <v>21</v>
          </cell>
        </row>
        <row r="19">
          <cell r="D19">
            <v>108</v>
          </cell>
          <cell r="F19">
            <v>9</v>
          </cell>
          <cell r="J19">
            <v>2</v>
          </cell>
          <cell r="K19">
            <v>0</v>
          </cell>
          <cell r="L19">
            <v>0</v>
          </cell>
          <cell r="P19">
            <v>54</v>
          </cell>
          <cell r="T19">
            <v>52</v>
          </cell>
        </row>
        <row r="20">
          <cell r="D20">
            <v>41</v>
          </cell>
          <cell r="F20">
            <v>6</v>
          </cell>
          <cell r="J20">
            <v>0</v>
          </cell>
          <cell r="K20">
            <v>0</v>
          </cell>
          <cell r="L20">
            <v>0</v>
          </cell>
          <cell r="P20">
            <v>21</v>
          </cell>
          <cell r="T20">
            <v>20</v>
          </cell>
        </row>
        <row r="21">
          <cell r="D21">
            <v>80</v>
          </cell>
          <cell r="F21">
            <v>5</v>
          </cell>
          <cell r="J21">
            <v>1</v>
          </cell>
          <cell r="K21">
            <v>0</v>
          </cell>
          <cell r="L21">
            <v>0</v>
          </cell>
          <cell r="P21">
            <v>35</v>
          </cell>
          <cell r="T21">
            <v>34</v>
          </cell>
        </row>
        <row r="22">
          <cell r="D22">
            <v>120</v>
          </cell>
          <cell r="F22">
            <v>35</v>
          </cell>
          <cell r="J22">
            <v>15</v>
          </cell>
          <cell r="K22">
            <v>0</v>
          </cell>
          <cell r="L22">
            <v>7</v>
          </cell>
          <cell r="P22">
            <v>49</v>
          </cell>
          <cell r="T22">
            <v>46</v>
          </cell>
        </row>
        <row r="23">
          <cell r="D23">
            <v>40</v>
          </cell>
          <cell r="F23">
            <v>10</v>
          </cell>
          <cell r="J23">
            <v>2</v>
          </cell>
          <cell r="K23">
            <v>0</v>
          </cell>
          <cell r="L23">
            <v>0</v>
          </cell>
          <cell r="P23">
            <v>14</v>
          </cell>
          <cell r="T23">
            <v>14</v>
          </cell>
        </row>
        <row r="24">
          <cell r="D24">
            <v>90</v>
          </cell>
          <cell r="F24">
            <v>20</v>
          </cell>
          <cell r="J24">
            <v>7</v>
          </cell>
          <cell r="K24">
            <v>0</v>
          </cell>
          <cell r="L24">
            <v>2</v>
          </cell>
          <cell r="P24">
            <v>33</v>
          </cell>
          <cell r="T24">
            <v>33</v>
          </cell>
        </row>
        <row r="25">
          <cell r="D25">
            <v>62</v>
          </cell>
          <cell r="F25">
            <v>17</v>
          </cell>
          <cell r="J25">
            <v>5</v>
          </cell>
          <cell r="K25">
            <v>1</v>
          </cell>
          <cell r="L25">
            <v>6</v>
          </cell>
          <cell r="P25">
            <v>23</v>
          </cell>
          <cell r="T25">
            <v>23</v>
          </cell>
        </row>
        <row r="26">
          <cell r="D26">
            <v>76</v>
          </cell>
          <cell r="F26">
            <v>16</v>
          </cell>
          <cell r="J26">
            <v>6</v>
          </cell>
          <cell r="K26">
            <v>0</v>
          </cell>
          <cell r="L26">
            <v>0</v>
          </cell>
          <cell r="P26">
            <v>27</v>
          </cell>
          <cell r="T26">
            <v>27</v>
          </cell>
        </row>
        <row r="27">
          <cell r="D27">
            <v>72</v>
          </cell>
          <cell r="F27">
            <v>24</v>
          </cell>
          <cell r="J27">
            <v>6</v>
          </cell>
          <cell r="K27">
            <v>0</v>
          </cell>
          <cell r="L27">
            <v>5</v>
          </cell>
          <cell r="P27">
            <v>24</v>
          </cell>
          <cell r="T27">
            <v>23</v>
          </cell>
        </row>
        <row r="28">
          <cell r="D28">
            <v>114</v>
          </cell>
          <cell r="F28">
            <v>27</v>
          </cell>
          <cell r="J28">
            <v>8</v>
          </cell>
          <cell r="K28">
            <v>0</v>
          </cell>
          <cell r="L28">
            <v>0</v>
          </cell>
          <cell r="P28">
            <v>42</v>
          </cell>
          <cell r="T28">
            <v>41</v>
          </cell>
        </row>
        <row r="29">
          <cell r="D29">
            <v>53</v>
          </cell>
          <cell r="F29">
            <v>5</v>
          </cell>
          <cell r="J29">
            <v>2</v>
          </cell>
          <cell r="K29">
            <v>0</v>
          </cell>
          <cell r="L29">
            <v>0</v>
          </cell>
          <cell r="P29">
            <v>24</v>
          </cell>
          <cell r="T29">
            <v>23</v>
          </cell>
        </row>
        <row r="30">
          <cell r="D30">
            <v>85</v>
          </cell>
          <cell r="F30">
            <v>13</v>
          </cell>
          <cell r="J30">
            <v>5</v>
          </cell>
          <cell r="K30">
            <v>0</v>
          </cell>
          <cell r="L30">
            <v>0</v>
          </cell>
          <cell r="P30">
            <v>38</v>
          </cell>
          <cell r="T30">
            <v>36</v>
          </cell>
        </row>
        <row r="31">
          <cell r="D31">
            <v>65</v>
          </cell>
          <cell r="F31">
            <v>16</v>
          </cell>
          <cell r="J31">
            <v>3</v>
          </cell>
          <cell r="K31">
            <v>0</v>
          </cell>
          <cell r="L31">
            <v>3</v>
          </cell>
          <cell r="P31">
            <v>32</v>
          </cell>
          <cell r="T31">
            <v>31</v>
          </cell>
        </row>
        <row r="32">
          <cell r="D32">
            <v>50</v>
          </cell>
          <cell r="F32">
            <v>6</v>
          </cell>
          <cell r="J32">
            <v>5</v>
          </cell>
          <cell r="K32">
            <v>0</v>
          </cell>
          <cell r="L32">
            <v>1</v>
          </cell>
          <cell r="P32">
            <v>16</v>
          </cell>
          <cell r="T32">
            <v>16</v>
          </cell>
        </row>
        <row r="33">
          <cell r="D33">
            <v>86</v>
          </cell>
          <cell r="F33">
            <v>20</v>
          </cell>
          <cell r="J33">
            <v>4</v>
          </cell>
          <cell r="K33">
            <v>0</v>
          </cell>
          <cell r="L33">
            <v>1</v>
          </cell>
          <cell r="P33">
            <v>28</v>
          </cell>
          <cell r="T33">
            <v>28</v>
          </cell>
        </row>
        <row r="34">
          <cell r="D34">
            <v>119</v>
          </cell>
          <cell r="F34">
            <v>31</v>
          </cell>
          <cell r="J34">
            <v>12</v>
          </cell>
          <cell r="K34">
            <v>0</v>
          </cell>
          <cell r="L34">
            <v>0</v>
          </cell>
          <cell r="P34">
            <v>42</v>
          </cell>
          <cell r="T34">
            <v>42</v>
          </cell>
        </row>
        <row r="35">
          <cell r="D35">
            <v>97</v>
          </cell>
          <cell r="F35">
            <v>20</v>
          </cell>
          <cell r="J35">
            <v>4</v>
          </cell>
          <cell r="K35">
            <v>4</v>
          </cell>
          <cell r="L35">
            <v>1</v>
          </cell>
          <cell r="P35">
            <v>32</v>
          </cell>
          <cell r="T35">
            <v>26</v>
          </cell>
        </row>
        <row r="36">
          <cell r="D36">
            <v>407</v>
          </cell>
          <cell r="F36">
            <v>63</v>
          </cell>
          <cell r="J36">
            <v>9</v>
          </cell>
          <cell r="K36">
            <v>0</v>
          </cell>
          <cell r="L36">
            <v>0</v>
          </cell>
          <cell r="P36">
            <v>106</v>
          </cell>
          <cell r="T36">
            <v>89</v>
          </cell>
        </row>
      </sheetData>
      <sheetData sheetId="8">
        <row r="9">
          <cell r="B9">
            <v>1418</v>
          </cell>
          <cell r="E9">
            <v>304</v>
          </cell>
          <cell r="J9">
            <v>32</v>
          </cell>
          <cell r="N9">
            <v>1</v>
          </cell>
          <cell r="O9">
            <v>16</v>
          </cell>
          <cell r="P9">
            <v>597</v>
          </cell>
          <cell r="Q9">
            <v>547</v>
          </cell>
        </row>
        <row r="10">
          <cell r="B10">
            <v>52</v>
          </cell>
          <cell r="E10">
            <v>10</v>
          </cell>
          <cell r="J10">
            <v>0</v>
          </cell>
          <cell r="N10">
            <v>0</v>
          </cell>
          <cell r="O10">
            <v>0</v>
          </cell>
          <cell r="P10">
            <v>22</v>
          </cell>
          <cell r="Q10">
            <v>21</v>
          </cell>
        </row>
        <row r="11">
          <cell r="B11">
            <v>18</v>
          </cell>
          <cell r="E11">
            <v>3</v>
          </cell>
          <cell r="J11">
            <v>0</v>
          </cell>
          <cell r="N11">
            <v>0</v>
          </cell>
          <cell r="O11">
            <v>0</v>
          </cell>
          <cell r="P11">
            <v>9</v>
          </cell>
          <cell r="Q11">
            <v>8</v>
          </cell>
        </row>
        <row r="12">
          <cell r="B12">
            <v>36</v>
          </cell>
          <cell r="E12">
            <v>4</v>
          </cell>
          <cell r="J12">
            <v>1</v>
          </cell>
          <cell r="N12">
            <v>0</v>
          </cell>
          <cell r="O12">
            <v>0</v>
          </cell>
          <cell r="P12">
            <v>17</v>
          </cell>
          <cell r="Q12">
            <v>13</v>
          </cell>
        </row>
        <row r="13">
          <cell r="B13">
            <v>98</v>
          </cell>
          <cell r="E13">
            <v>18</v>
          </cell>
          <cell r="J13">
            <v>0</v>
          </cell>
          <cell r="N13">
            <v>0</v>
          </cell>
          <cell r="O13">
            <v>1</v>
          </cell>
          <cell r="P13">
            <v>52</v>
          </cell>
          <cell r="Q13">
            <v>48</v>
          </cell>
        </row>
        <row r="14">
          <cell r="B14">
            <v>41</v>
          </cell>
          <cell r="E14">
            <v>6</v>
          </cell>
          <cell r="J14">
            <v>1</v>
          </cell>
          <cell r="N14">
            <v>0</v>
          </cell>
          <cell r="O14">
            <v>1</v>
          </cell>
          <cell r="P14">
            <v>21</v>
          </cell>
          <cell r="Q14">
            <v>19</v>
          </cell>
        </row>
        <row r="15">
          <cell r="B15">
            <v>24</v>
          </cell>
          <cell r="E15">
            <v>4</v>
          </cell>
          <cell r="J15">
            <v>0</v>
          </cell>
          <cell r="N15">
            <v>0</v>
          </cell>
          <cell r="O15">
            <v>0</v>
          </cell>
          <cell r="P15">
            <v>12</v>
          </cell>
          <cell r="Q15">
            <v>12</v>
          </cell>
        </row>
        <row r="16">
          <cell r="B16">
            <v>148</v>
          </cell>
          <cell r="E16">
            <v>25</v>
          </cell>
          <cell r="J16">
            <v>1</v>
          </cell>
          <cell r="N16">
            <v>0</v>
          </cell>
          <cell r="O16">
            <v>2</v>
          </cell>
          <cell r="P16">
            <v>71</v>
          </cell>
          <cell r="Q16">
            <v>65</v>
          </cell>
        </row>
        <row r="17">
          <cell r="B17">
            <v>43</v>
          </cell>
          <cell r="E17">
            <v>9</v>
          </cell>
          <cell r="J17">
            <v>1</v>
          </cell>
          <cell r="N17">
            <v>0</v>
          </cell>
          <cell r="O17">
            <v>0</v>
          </cell>
          <cell r="P17">
            <v>17</v>
          </cell>
          <cell r="Q17">
            <v>17</v>
          </cell>
        </row>
        <row r="18">
          <cell r="B18">
            <v>20</v>
          </cell>
          <cell r="E18">
            <v>3</v>
          </cell>
          <cell r="J18">
            <v>0</v>
          </cell>
          <cell r="N18">
            <v>0</v>
          </cell>
          <cell r="O18">
            <v>0</v>
          </cell>
          <cell r="P18">
            <v>10</v>
          </cell>
          <cell r="Q18">
            <v>10</v>
          </cell>
        </row>
        <row r="19">
          <cell r="B19">
            <v>55</v>
          </cell>
          <cell r="E19">
            <v>14</v>
          </cell>
          <cell r="J19">
            <v>1</v>
          </cell>
          <cell r="N19">
            <v>0</v>
          </cell>
          <cell r="O19">
            <v>1</v>
          </cell>
          <cell r="P19">
            <v>18</v>
          </cell>
          <cell r="Q19">
            <v>16</v>
          </cell>
        </row>
        <row r="20">
          <cell r="B20">
            <v>35</v>
          </cell>
          <cell r="E20">
            <v>11</v>
          </cell>
          <cell r="J20">
            <v>1</v>
          </cell>
          <cell r="N20">
            <v>0</v>
          </cell>
          <cell r="O20">
            <v>0</v>
          </cell>
          <cell r="P20">
            <v>10</v>
          </cell>
          <cell r="Q20">
            <v>10</v>
          </cell>
        </row>
        <row r="21">
          <cell r="B21">
            <v>77</v>
          </cell>
          <cell r="E21">
            <v>11</v>
          </cell>
          <cell r="J21">
            <v>6</v>
          </cell>
          <cell r="N21">
            <v>0</v>
          </cell>
          <cell r="O21">
            <v>1</v>
          </cell>
          <cell r="P21">
            <v>34</v>
          </cell>
          <cell r="Q21">
            <v>34</v>
          </cell>
        </row>
        <row r="22">
          <cell r="B22">
            <v>25</v>
          </cell>
          <cell r="E22">
            <v>2</v>
          </cell>
          <cell r="J22">
            <v>0</v>
          </cell>
          <cell r="N22">
            <v>1</v>
          </cell>
          <cell r="O22">
            <v>0</v>
          </cell>
          <cell r="P22">
            <v>8</v>
          </cell>
          <cell r="Q22">
            <v>7</v>
          </cell>
        </row>
        <row r="23">
          <cell r="B23">
            <v>33</v>
          </cell>
          <cell r="E23">
            <v>3</v>
          </cell>
          <cell r="J23">
            <v>0</v>
          </cell>
          <cell r="N23">
            <v>0</v>
          </cell>
          <cell r="O23">
            <v>0</v>
          </cell>
          <cell r="P23">
            <v>18</v>
          </cell>
          <cell r="Q23">
            <v>18</v>
          </cell>
        </row>
        <row r="24">
          <cell r="B24">
            <v>17</v>
          </cell>
          <cell r="E24">
            <v>3</v>
          </cell>
          <cell r="J24">
            <v>0</v>
          </cell>
          <cell r="N24">
            <v>0</v>
          </cell>
          <cell r="O24">
            <v>0</v>
          </cell>
          <cell r="P24">
            <v>9</v>
          </cell>
          <cell r="Q24">
            <v>9</v>
          </cell>
        </row>
        <row r="25">
          <cell r="B25">
            <v>26</v>
          </cell>
          <cell r="E25">
            <v>8</v>
          </cell>
          <cell r="J25">
            <v>0</v>
          </cell>
          <cell r="N25">
            <v>0</v>
          </cell>
          <cell r="O25">
            <v>0</v>
          </cell>
          <cell r="P25">
            <v>8</v>
          </cell>
          <cell r="Q25">
            <v>7</v>
          </cell>
        </row>
        <row r="26">
          <cell r="B26">
            <v>18</v>
          </cell>
          <cell r="E26">
            <v>7</v>
          </cell>
          <cell r="J26">
            <v>0</v>
          </cell>
          <cell r="N26">
            <v>0</v>
          </cell>
          <cell r="O26">
            <v>0</v>
          </cell>
          <cell r="P26">
            <v>6</v>
          </cell>
          <cell r="Q26">
            <v>6</v>
          </cell>
        </row>
        <row r="27">
          <cell r="B27">
            <v>19</v>
          </cell>
          <cell r="E27">
            <v>0</v>
          </cell>
          <cell r="J27">
            <v>0</v>
          </cell>
          <cell r="N27">
            <v>0</v>
          </cell>
          <cell r="O27">
            <v>0</v>
          </cell>
          <cell r="P27">
            <v>5</v>
          </cell>
          <cell r="Q27">
            <v>5</v>
          </cell>
        </row>
        <row r="28">
          <cell r="B28">
            <v>34</v>
          </cell>
          <cell r="E28">
            <v>6</v>
          </cell>
          <cell r="J28">
            <v>0</v>
          </cell>
          <cell r="N28">
            <v>0</v>
          </cell>
          <cell r="O28">
            <v>0</v>
          </cell>
          <cell r="P28">
            <v>11</v>
          </cell>
          <cell r="Q28">
            <v>10</v>
          </cell>
        </row>
        <row r="29">
          <cell r="B29">
            <v>46</v>
          </cell>
          <cell r="E29">
            <v>18</v>
          </cell>
          <cell r="J29">
            <v>5</v>
          </cell>
          <cell r="N29">
            <v>0</v>
          </cell>
          <cell r="O29">
            <v>3</v>
          </cell>
          <cell r="P29">
            <v>17</v>
          </cell>
          <cell r="Q29">
            <v>17</v>
          </cell>
        </row>
        <row r="30">
          <cell r="B30">
            <v>53</v>
          </cell>
          <cell r="E30">
            <v>18</v>
          </cell>
          <cell r="J30">
            <v>6</v>
          </cell>
          <cell r="N30">
            <v>0</v>
          </cell>
          <cell r="O30">
            <v>0</v>
          </cell>
          <cell r="P30">
            <v>23</v>
          </cell>
          <cell r="Q30">
            <v>22</v>
          </cell>
        </row>
        <row r="31">
          <cell r="B31">
            <v>51</v>
          </cell>
          <cell r="E31">
            <v>8</v>
          </cell>
          <cell r="J31">
            <v>2</v>
          </cell>
          <cell r="N31">
            <v>0</v>
          </cell>
          <cell r="O31">
            <v>1</v>
          </cell>
          <cell r="P31">
            <v>14</v>
          </cell>
          <cell r="Q31">
            <v>13</v>
          </cell>
        </row>
        <row r="32">
          <cell r="B32">
            <v>23</v>
          </cell>
          <cell r="E32">
            <v>5</v>
          </cell>
          <cell r="J32">
            <v>0</v>
          </cell>
          <cell r="N32">
            <v>0</v>
          </cell>
          <cell r="O32">
            <v>0</v>
          </cell>
          <cell r="P32">
            <v>12</v>
          </cell>
          <cell r="Q32">
            <v>10</v>
          </cell>
        </row>
        <row r="33">
          <cell r="B33">
            <v>5</v>
          </cell>
          <cell r="E33">
            <v>1</v>
          </cell>
          <cell r="J33">
            <v>0</v>
          </cell>
          <cell r="N33">
            <v>0</v>
          </cell>
          <cell r="O33">
            <v>0</v>
          </cell>
          <cell r="P33">
            <v>1</v>
          </cell>
          <cell r="Q33">
            <v>1</v>
          </cell>
        </row>
        <row r="34">
          <cell r="B34">
            <v>33</v>
          </cell>
          <cell r="E34">
            <v>8</v>
          </cell>
          <cell r="J34">
            <v>2</v>
          </cell>
          <cell r="N34">
            <v>0</v>
          </cell>
          <cell r="O34">
            <v>3</v>
          </cell>
          <cell r="P34">
            <v>11</v>
          </cell>
          <cell r="Q34">
            <v>10</v>
          </cell>
        </row>
        <row r="35">
          <cell r="B35">
            <v>63</v>
          </cell>
          <cell r="E35">
            <v>20</v>
          </cell>
          <cell r="J35">
            <v>3</v>
          </cell>
          <cell r="N35">
            <v>0</v>
          </cell>
          <cell r="O35">
            <v>1</v>
          </cell>
          <cell r="P35">
            <v>21</v>
          </cell>
          <cell r="Q35">
            <v>15</v>
          </cell>
        </row>
        <row r="36">
          <cell r="B36">
            <v>31</v>
          </cell>
          <cell r="E36">
            <v>12</v>
          </cell>
          <cell r="J36">
            <v>0</v>
          </cell>
          <cell r="N36">
            <v>0</v>
          </cell>
          <cell r="O36">
            <v>0</v>
          </cell>
          <cell r="P36">
            <v>7</v>
          </cell>
          <cell r="Q36">
            <v>7</v>
          </cell>
        </row>
        <row r="37">
          <cell r="B37">
            <v>42</v>
          </cell>
          <cell r="E37">
            <v>17</v>
          </cell>
          <cell r="J37">
            <v>1</v>
          </cell>
          <cell r="N37">
            <v>0</v>
          </cell>
          <cell r="O37">
            <v>1</v>
          </cell>
          <cell r="P37">
            <v>11</v>
          </cell>
          <cell r="Q37">
            <v>9</v>
          </cell>
        </row>
        <row r="38">
          <cell r="B38">
            <v>252</v>
          </cell>
          <cell r="E38">
            <v>50</v>
          </cell>
          <cell r="J38">
            <v>1</v>
          </cell>
          <cell r="N38">
            <v>0</v>
          </cell>
          <cell r="O38">
            <v>1</v>
          </cell>
          <cell r="P38">
            <v>122</v>
          </cell>
          <cell r="Q38">
            <v>108</v>
          </cell>
        </row>
      </sheetData>
      <sheetData sheetId="9">
        <row r="9">
          <cell r="B9">
            <v>1414</v>
          </cell>
          <cell r="E9">
            <v>311</v>
          </cell>
          <cell r="J9">
            <v>26</v>
          </cell>
          <cell r="N9">
            <v>1</v>
          </cell>
          <cell r="O9">
            <v>12</v>
          </cell>
          <cell r="P9">
            <v>495</v>
          </cell>
          <cell r="Q9">
            <v>455</v>
          </cell>
        </row>
        <row r="10">
          <cell r="B10">
            <v>47</v>
          </cell>
          <cell r="E10">
            <v>9</v>
          </cell>
          <cell r="J10">
            <v>0</v>
          </cell>
          <cell r="N10">
            <v>0</v>
          </cell>
          <cell r="O10">
            <v>0</v>
          </cell>
          <cell r="P10">
            <v>25</v>
          </cell>
          <cell r="Q10">
            <v>25</v>
          </cell>
        </row>
        <row r="11">
          <cell r="B11">
            <v>21</v>
          </cell>
          <cell r="E11">
            <v>2</v>
          </cell>
          <cell r="J11">
            <v>0</v>
          </cell>
          <cell r="N11">
            <v>0</v>
          </cell>
          <cell r="O11">
            <v>0</v>
          </cell>
          <cell r="P11">
            <v>10</v>
          </cell>
          <cell r="Q11">
            <v>10</v>
          </cell>
        </row>
        <row r="12">
          <cell r="B12">
            <v>53</v>
          </cell>
          <cell r="E12">
            <v>8</v>
          </cell>
          <cell r="J12">
            <v>0</v>
          </cell>
          <cell r="N12">
            <v>0</v>
          </cell>
          <cell r="O12">
            <v>0</v>
          </cell>
          <cell r="P12">
            <v>22</v>
          </cell>
          <cell r="Q12">
            <v>21</v>
          </cell>
        </row>
        <row r="13">
          <cell r="B13">
            <v>107</v>
          </cell>
          <cell r="E13">
            <v>24</v>
          </cell>
          <cell r="J13">
            <v>0</v>
          </cell>
          <cell r="N13">
            <v>0</v>
          </cell>
          <cell r="O13">
            <v>0</v>
          </cell>
          <cell r="P13">
            <v>45</v>
          </cell>
          <cell r="Q13">
            <v>44</v>
          </cell>
        </row>
        <row r="14">
          <cell r="B14">
            <v>43</v>
          </cell>
          <cell r="E14">
            <v>7</v>
          </cell>
          <cell r="J14">
            <v>0</v>
          </cell>
          <cell r="N14">
            <v>0</v>
          </cell>
          <cell r="O14">
            <v>0</v>
          </cell>
          <cell r="P14">
            <v>13</v>
          </cell>
          <cell r="Q14">
            <v>12</v>
          </cell>
        </row>
        <row r="15">
          <cell r="B15">
            <v>28</v>
          </cell>
          <cell r="E15">
            <v>8</v>
          </cell>
          <cell r="J15">
            <v>0</v>
          </cell>
          <cell r="N15">
            <v>0</v>
          </cell>
          <cell r="O15">
            <v>0</v>
          </cell>
          <cell r="P15">
            <v>10</v>
          </cell>
          <cell r="Q15">
            <v>8</v>
          </cell>
        </row>
        <row r="16">
          <cell r="B16">
            <v>127</v>
          </cell>
          <cell r="E16">
            <v>33</v>
          </cell>
          <cell r="J16">
            <v>0</v>
          </cell>
          <cell r="N16">
            <v>0</v>
          </cell>
          <cell r="O16">
            <v>0</v>
          </cell>
          <cell r="P16">
            <v>35</v>
          </cell>
          <cell r="Q16">
            <v>33</v>
          </cell>
        </row>
        <row r="17">
          <cell r="B17">
            <v>52</v>
          </cell>
          <cell r="E17">
            <v>10</v>
          </cell>
          <cell r="J17">
            <v>1</v>
          </cell>
          <cell r="N17">
            <v>0</v>
          </cell>
          <cell r="O17">
            <v>0</v>
          </cell>
          <cell r="P17">
            <v>17</v>
          </cell>
          <cell r="Q17">
            <v>17</v>
          </cell>
        </row>
        <row r="18">
          <cell r="B18">
            <v>26</v>
          </cell>
          <cell r="E18">
            <v>4</v>
          </cell>
          <cell r="J18">
            <v>0</v>
          </cell>
          <cell r="N18">
            <v>0</v>
          </cell>
          <cell r="O18">
            <v>0</v>
          </cell>
          <cell r="P18">
            <v>9</v>
          </cell>
          <cell r="Q18">
            <v>9</v>
          </cell>
        </row>
        <row r="19">
          <cell r="B19">
            <v>43</v>
          </cell>
          <cell r="E19">
            <v>8</v>
          </cell>
          <cell r="J19">
            <v>1</v>
          </cell>
          <cell r="N19">
            <v>0</v>
          </cell>
          <cell r="O19">
            <v>0</v>
          </cell>
          <cell r="P19">
            <v>16</v>
          </cell>
          <cell r="Q19">
            <v>12</v>
          </cell>
        </row>
        <row r="20">
          <cell r="B20">
            <v>31</v>
          </cell>
          <cell r="E20">
            <v>12</v>
          </cell>
          <cell r="J20">
            <v>2</v>
          </cell>
          <cell r="N20">
            <v>0</v>
          </cell>
          <cell r="O20">
            <v>1</v>
          </cell>
          <cell r="P20">
            <v>4</v>
          </cell>
          <cell r="Q20">
            <v>3</v>
          </cell>
        </row>
        <row r="21">
          <cell r="B21">
            <v>92</v>
          </cell>
          <cell r="E21">
            <v>9</v>
          </cell>
          <cell r="J21">
            <v>1</v>
          </cell>
          <cell r="N21">
            <v>0</v>
          </cell>
          <cell r="O21">
            <v>0</v>
          </cell>
          <cell r="P21">
            <v>37</v>
          </cell>
          <cell r="Q21">
            <v>30</v>
          </cell>
        </row>
        <row r="22">
          <cell r="B22">
            <v>25</v>
          </cell>
          <cell r="E22">
            <v>4</v>
          </cell>
          <cell r="J22">
            <v>0</v>
          </cell>
          <cell r="N22">
            <v>1</v>
          </cell>
          <cell r="O22">
            <v>0</v>
          </cell>
          <cell r="P22">
            <v>10</v>
          </cell>
          <cell r="Q22">
            <v>10</v>
          </cell>
        </row>
        <row r="23">
          <cell r="B23">
            <v>49</v>
          </cell>
          <cell r="E23">
            <v>6</v>
          </cell>
          <cell r="J23">
            <v>2</v>
          </cell>
          <cell r="N23">
            <v>0</v>
          </cell>
          <cell r="O23">
            <v>1</v>
          </cell>
          <cell r="P23">
            <v>21</v>
          </cell>
          <cell r="Q23">
            <v>21</v>
          </cell>
        </row>
        <row r="24">
          <cell r="B24">
            <v>15</v>
          </cell>
          <cell r="E24">
            <v>2</v>
          </cell>
          <cell r="J24">
            <v>0</v>
          </cell>
          <cell r="N24">
            <v>0</v>
          </cell>
          <cell r="O24">
            <v>0</v>
          </cell>
          <cell r="P24">
            <v>7</v>
          </cell>
          <cell r="Q24">
            <v>7</v>
          </cell>
        </row>
        <row r="25">
          <cell r="B25">
            <v>17</v>
          </cell>
          <cell r="E25">
            <v>4</v>
          </cell>
          <cell r="J25">
            <v>0</v>
          </cell>
          <cell r="N25">
            <v>0</v>
          </cell>
          <cell r="O25">
            <v>0</v>
          </cell>
          <cell r="P25">
            <v>8</v>
          </cell>
          <cell r="Q25">
            <v>8</v>
          </cell>
        </row>
        <row r="26">
          <cell r="B26">
            <v>25</v>
          </cell>
          <cell r="E26">
            <v>3</v>
          </cell>
          <cell r="J26">
            <v>0</v>
          </cell>
          <cell r="N26">
            <v>0</v>
          </cell>
          <cell r="O26">
            <v>0</v>
          </cell>
          <cell r="P26">
            <v>9</v>
          </cell>
          <cell r="Q26">
            <v>7</v>
          </cell>
        </row>
        <row r="27">
          <cell r="B27">
            <v>16</v>
          </cell>
          <cell r="E27">
            <v>0</v>
          </cell>
          <cell r="J27">
            <v>0</v>
          </cell>
          <cell r="N27">
            <v>0</v>
          </cell>
          <cell r="O27">
            <v>0</v>
          </cell>
          <cell r="P27">
            <v>7</v>
          </cell>
          <cell r="Q27">
            <v>6</v>
          </cell>
        </row>
        <row r="28">
          <cell r="B28">
            <v>29</v>
          </cell>
          <cell r="E28">
            <v>4</v>
          </cell>
          <cell r="J28">
            <v>1</v>
          </cell>
          <cell r="N28">
            <v>0</v>
          </cell>
          <cell r="O28">
            <v>0</v>
          </cell>
          <cell r="P28">
            <v>13</v>
          </cell>
          <cell r="Q28">
            <v>12</v>
          </cell>
        </row>
        <row r="29">
          <cell r="B29">
            <v>54</v>
          </cell>
          <cell r="E29">
            <v>18</v>
          </cell>
          <cell r="J29">
            <v>6</v>
          </cell>
          <cell r="N29">
            <v>0</v>
          </cell>
          <cell r="O29">
            <v>4</v>
          </cell>
          <cell r="P29">
            <v>15</v>
          </cell>
          <cell r="Q29">
            <v>15</v>
          </cell>
        </row>
        <row r="30">
          <cell r="B30">
            <v>60</v>
          </cell>
          <cell r="E30">
            <v>16</v>
          </cell>
          <cell r="J30">
            <v>3</v>
          </cell>
          <cell r="N30">
            <v>0</v>
          </cell>
          <cell r="O30">
            <v>0</v>
          </cell>
          <cell r="P30">
            <v>19</v>
          </cell>
          <cell r="Q30">
            <v>18</v>
          </cell>
        </row>
        <row r="31">
          <cell r="B31">
            <v>54</v>
          </cell>
          <cell r="E31">
            <v>6</v>
          </cell>
          <cell r="J31">
            <v>1</v>
          </cell>
          <cell r="N31">
            <v>0</v>
          </cell>
          <cell r="O31">
            <v>1</v>
          </cell>
          <cell r="P31">
            <v>22</v>
          </cell>
          <cell r="Q31">
            <v>18</v>
          </cell>
        </row>
        <row r="32">
          <cell r="B32">
            <v>33</v>
          </cell>
          <cell r="E32">
            <v>11</v>
          </cell>
          <cell r="J32">
            <v>0</v>
          </cell>
          <cell r="N32">
            <v>0</v>
          </cell>
          <cell r="O32">
            <v>0</v>
          </cell>
          <cell r="P32">
            <v>14</v>
          </cell>
          <cell r="Q32">
            <v>12</v>
          </cell>
        </row>
        <row r="33">
          <cell r="B33">
            <v>2</v>
          </cell>
          <cell r="E33">
            <v>1</v>
          </cell>
          <cell r="J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B34">
            <v>28</v>
          </cell>
          <cell r="E34">
            <v>4</v>
          </cell>
          <cell r="J34">
            <v>0</v>
          </cell>
          <cell r="N34">
            <v>0</v>
          </cell>
          <cell r="O34">
            <v>2</v>
          </cell>
          <cell r="P34">
            <v>13</v>
          </cell>
          <cell r="Q34">
            <v>13</v>
          </cell>
        </row>
        <row r="35">
          <cell r="B35">
            <v>61</v>
          </cell>
          <cell r="E35">
            <v>31</v>
          </cell>
          <cell r="J35">
            <v>5</v>
          </cell>
          <cell r="N35">
            <v>0</v>
          </cell>
          <cell r="O35">
            <v>3</v>
          </cell>
          <cell r="P35">
            <v>17</v>
          </cell>
          <cell r="Q35">
            <v>14</v>
          </cell>
        </row>
        <row r="36">
          <cell r="B36">
            <v>19</v>
          </cell>
          <cell r="E36">
            <v>4</v>
          </cell>
          <cell r="J36">
            <v>0</v>
          </cell>
          <cell r="N36">
            <v>0</v>
          </cell>
          <cell r="O36">
            <v>0</v>
          </cell>
          <cell r="P36">
            <v>10</v>
          </cell>
          <cell r="Q36">
            <v>9</v>
          </cell>
        </row>
        <row r="37">
          <cell r="B37">
            <v>35</v>
          </cell>
          <cell r="E37">
            <v>10</v>
          </cell>
          <cell r="J37">
            <v>0</v>
          </cell>
          <cell r="N37">
            <v>0</v>
          </cell>
          <cell r="O37">
            <v>0</v>
          </cell>
          <cell r="P37">
            <v>10</v>
          </cell>
          <cell r="Q37">
            <v>10</v>
          </cell>
        </row>
        <row r="38">
          <cell r="B38">
            <v>222</v>
          </cell>
          <cell r="E38">
            <v>53</v>
          </cell>
          <cell r="J38">
            <v>3</v>
          </cell>
          <cell r="N38">
            <v>0</v>
          </cell>
          <cell r="O38">
            <v>0</v>
          </cell>
          <cell r="P38">
            <v>57</v>
          </cell>
          <cell r="Q38">
            <v>51</v>
          </cell>
        </row>
      </sheetData>
      <sheetData sheetId="10">
        <row r="8">
          <cell r="D8">
            <v>5</v>
          </cell>
          <cell r="J8">
            <v>257</v>
          </cell>
          <cell r="K8">
            <v>254</v>
          </cell>
          <cell r="L8">
            <v>116</v>
          </cell>
        </row>
        <row r="9">
          <cell r="D9">
            <v>0</v>
          </cell>
          <cell r="J9">
            <v>5</v>
          </cell>
          <cell r="K9">
            <v>5</v>
          </cell>
          <cell r="L9">
            <v>5</v>
          </cell>
        </row>
        <row r="10">
          <cell r="D10">
            <v>0</v>
          </cell>
          <cell r="J10">
            <v>2</v>
          </cell>
          <cell r="K10">
            <v>2</v>
          </cell>
          <cell r="L10">
            <v>0</v>
          </cell>
        </row>
        <row r="11">
          <cell r="D11">
            <v>1</v>
          </cell>
          <cell r="J11">
            <v>6</v>
          </cell>
          <cell r="K11">
            <v>6</v>
          </cell>
          <cell r="L11">
            <v>26</v>
          </cell>
        </row>
        <row r="12">
          <cell r="D12">
            <v>1</v>
          </cell>
          <cell r="J12">
            <v>14</v>
          </cell>
          <cell r="K12">
            <v>14</v>
          </cell>
          <cell r="L12">
            <v>1</v>
          </cell>
        </row>
        <row r="13">
          <cell r="D13">
            <v>1</v>
          </cell>
          <cell r="J13">
            <v>10</v>
          </cell>
          <cell r="K13">
            <v>9</v>
          </cell>
          <cell r="L13">
            <v>7</v>
          </cell>
        </row>
        <row r="14">
          <cell r="D14">
            <v>0</v>
          </cell>
          <cell r="J14">
            <v>3</v>
          </cell>
          <cell r="K14">
            <v>3</v>
          </cell>
          <cell r="L14">
            <v>5</v>
          </cell>
        </row>
        <row r="15">
          <cell r="D15">
            <v>1</v>
          </cell>
          <cell r="J15">
            <v>30</v>
          </cell>
          <cell r="K15">
            <v>28</v>
          </cell>
          <cell r="L15">
            <v>2</v>
          </cell>
        </row>
        <row r="16">
          <cell r="D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J17">
            <v>1</v>
          </cell>
          <cell r="K17">
            <v>1</v>
          </cell>
          <cell r="L17">
            <v>1</v>
          </cell>
        </row>
        <row r="18">
          <cell r="D18">
            <v>0</v>
          </cell>
          <cell r="J18">
            <v>10</v>
          </cell>
          <cell r="K18">
            <v>10</v>
          </cell>
          <cell r="L18">
            <v>2</v>
          </cell>
        </row>
        <row r="19">
          <cell r="D19">
            <v>0</v>
          </cell>
          <cell r="J19">
            <v>1</v>
          </cell>
          <cell r="K19">
            <v>1</v>
          </cell>
          <cell r="L19">
            <v>0</v>
          </cell>
        </row>
        <row r="20">
          <cell r="D20">
            <v>0</v>
          </cell>
          <cell r="J20">
            <v>12</v>
          </cell>
          <cell r="K20">
            <v>12</v>
          </cell>
          <cell r="L20">
            <v>3</v>
          </cell>
        </row>
        <row r="21">
          <cell r="D21">
            <v>0</v>
          </cell>
          <cell r="J21">
            <v>5</v>
          </cell>
          <cell r="K21">
            <v>5</v>
          </cell>
          <cell r="L21">
            <v>0</v>
          </cell>
        </row>
        <row r="22">
          <cell r="D22">
            <v>0</v>
          </cell>
          <cell r="J22">
            <v>5</v>
          </cell>
          <cell r="K22">
            <v>5</v>
          </cell>
          <cell r="L22">
            <v>0</v>
          </cell>
        </row>
        <row r="23">
          <cell r="D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J24">
            <v>1</v>
          </cell>
          <cell r="K24">
            <v>1</v>
          </cell>
          <cell r="L24">
            <v>0</v>
          </cell>
        </row>
        <row r="25">
          <cell r="D25">
            <v>0</v>
          </cell>
          <cell r="J25">
            <v>2</v>
          </cell>
          <cell r="K25">
            <v>2</v>
          </cell>
          <cell r="L25">
            <v>4</v>
          </cell>
        </row>
        <row r="26">
          <cell r="D26">
            <v>0</v>
          </cell>
          <cell r="J26">
            <v>3</v>
          </cell>
          <cell r="K26">
            <v>3</v>
          </cell>
          <cell r="L26">
            <v>0</v>
          </cell>
        </row>
        <row r="27">
          <cell r="D27">
            <v>0</v>
          </cell>
          <cell r="J27">
            <v>2</v>
          </cell>
          <cell r="K27">
            <v>2</v>
          </cell>
          <cell r="L27">
            <v>0</v>
          </cell>
        </row>
        <row r="28">
          <cell r="D28">
            <v>1</v>
          </cell>
          <cell r="J28">
            <v>10</v>
          </cell>
          <cell r="K28">
            <v>10</v>
          </cell>
          <cell r="L28">
            <v>3</v>
          </cell>
        </row>
        <row r="29">
          <cell r="D29">
            <v>0</v>
          </cell>
          <cell r="J29">
            <v>12</v>
          </cell>
          <cell r="K29">
            <v>12</v>
          </cell>
          <cell r="L29">
            <v>0</v>
          </cell>
        </row>
        <row r="30">
          <cell r="D30">
            <v>0</v>
          </cell>
          <cell r="J30">
            <v>7</v>
          </cell>
          <cell r="K30">
            <v>7</v>
          </cell>
          <cell r="L30">
            <v>1</v>
          </cell>
        </row>
        <row r="31">
          <cell r="D31">
            <v>0</v>
          </cell>
          <cell r="J31">
            <v>2</v>
          </cell>
          <cell r="K31">
            <v>2</v>
          </cell>
          <cell r="L31">
            <v>3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2</v>
          </cell>
          <cell r="K33">
            <v>2</v>
          </cell>
          <cell r="L33">
            <v>0</v>
          </cell>
        </row>
        <row r="34">
          <cell r="D34">
            <v>0</v>
          </cell>
          <cell r="J34">
            <v>16</v>
          </cell>
          <cell r="K34">
            <v>16</v>
          </cell>
          <cell r="L34">
            <v>0</v>
          </cell>
        </row>
        <row r="35">
          <cell r="D35">
            <v>0</v>
          </cell>
          <cell r="J35">
            <v>3</v>
          </cell>
          <cell r="K35">
            <v>3</v>
          </cell>
          <cell r="L35">
            <v>0</v>
          </cell>
        </row>
        <row r="36">
          <cell r="D36">
            <v>0</v>
          </cell>
          <cell r="J36">
            <v>4</v>
          </cell>
          <cell r="K36">
            <v>4</v>
          </cell>
          <cell r="L36">
            <v>0</v>
          </cell>
        </row>
        <row r="37">
          <cell r="D37">
            <v>0</v>
          </cell>
          <cell r="J37">
            <v>89</v>
          </cell>
          <cell r="K37">
            <v>89</v>
          </cell>
          <cell r="L37">
            <v>53</v>
          </cell>
        </row>
      </sheetData>
      <sheetData sheetId="11">
        <row r="8">
          <cell r="D8">
            <v>1</v>
          </cell>
          <cell r="J8">
            <v>318</v>
          </cell>
          <cell r="K8">
            <v>269</v>
          </cell>
          <cell r="L8">
            <v>105</v>
          </cell>
        </row>
        <row r="9">
          <cell r="D9">
            <v>0</v>
          </cell>
          <cell r="J9">
            <v>4</v>
          </cell>
          <cell r="K9">
            <v>0</v>
          </cell>
          <cell r="L9">
            <v>0</v>
          </cell>
        </row>
        <row r="10">
          <cell r="D10">
            <v>0</v>
          </cell>
          <cell r="J10">
            <v>1</v>
          </cell>
          <cell r="K10">
            <v>1</v>
          </cell>
          <cell r="L10">
            <v>0</v>
          </cell>
        </row>
        <row r="11">
          <cell r="D11">
            <v>0</v>
          </cell>
          <cell r="J11">
            <v>24</v>
          </cell>
          <cell r="K11">
            <v>20</v>
          </cell>
          <cell r="L11">
            <v>24</v>
          </cell>
        </row>
        <row r="12">
          <cell r="D12">
            <v>0</v>
          </cell>
          <cell r="J12">
            <v>19</v>
          </cell>
          <cell r="K12">
            <v>19</v>
          </cell>
          <cell r="L12">
            <v>1</v>
          </cell>
        </row>
        <row r="13">
          <cell r="D13">
            <v>0</v>
          </cell>
          <cell r="J13">
            <v>3</v>
          </cell>
          <cell r="K13">
            <v>3</v>
          </cell>
          <cell r="L13">
            <v>7</v>
          </cell>
        </row>
        <row r="14">
          <cell r="D14">
            <v>0</v>
          </cell>
          <cell r="J14">
            <v>2</v>
          </cell>
          <cell r="K14">
            <v>2</v>
          </cell>
          <cell r="L14">
            <v>5</v>
          </cell>
        </row>
        <row r="15">
          <cell r="D15">
            <v>0</v>
          </cell>
          <cell r="J15">
            <v>29</v>
          </cell>
          <cell r="K15">
            <v>22</v>
          </cell>
          <cell r="L15">
            <v>5</v>
          </cell>
        </row>
        <row r="16">
          <cell r="D16">
            <v>0</v>
          </cell>
          <cell r="J16">
            <v>3</v>
          </cell>
          <cell r="K16">
            <v>3</v>
          </cell>
          <cell r="L16">
            <v>0</v>
          </cell>
        </row>
        <row r="17">
          <cell r="D17">
            <v>1</v>
          </cell>
          <cell r="J17">
            <v>1</v>
          </cell>
          <cell r="K17">
            <v>0</v>
          </cell>
          <cell r="L17">
            <v>1</v>
          </cell>
        </row>
        <row r="18">
          <cell r="D18">
            <v>0</v>
          </cell>
          <cell r="J18">
            <v>13</v>
          </cell>
          <cell r="K18">
            <v>12</v>
          </cell>
          <cell r="L18">
            <v>0</v>
          </cell>
        </row>
        <row r="19">
          <cell r="D19">
            <v>0</v>
          </cell>
          <cell r="J19">
            <v>1</v>
          </cell>
          <cell r="K19">
            <v>1</v>
          </cell>
          <cell r="L19">
            <v>0</v>
          </cell>
        </row>
        <row r="20">
          <cell r="D20">
            <v>0</v>
          </cell>
          <cell r="J20">
            <v>33</v>
          </cell>
          <cell r="K20">
            <v>33</v>
          </cell>
          <cell r="L20">
            <v>5</v>
          </cell>
        </row>
        <row r="21">
          <cell r="D21">
            <v>0</v>
          </cell>
          <cell r="J21">
            <v>2</v>
          </cell>
          <cell r="K21">
            <v>1</v>
          </cell>
          <cell r="L21">
            <v>2</v>
          </cell>
        </row>
        <row r="22">
          <cell r="D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J25">
            <v>0</v>
          </cell>
          <cell r="K25">
            <v>0</v>
          </cell>
          <cell r="L25">
            <v>4</v>
          </cell>
        </row>
        <row r="26">
          <cell r="D26">
            <v>0</v>
          </cell>
          <cell r="J26">
            <v>2</v>
          </cell>
          <cell r="K26">
            <v>2</v>
          </cell>
          <cell r="L26">
            <v>0</v>
          </cell>
        </row>
        <row r="27">
          <cell r="D27">
            <v>0</v>
          </cell>
          <cell r="J27">
            <v>1</v>
          </cell>
          <cell r="K27">
            <v>0</v>
          </cell>
          <cell r="L27">
            <v>1</v>
          </cell>
        </row>
        <row r="28">
          <cell r="D28">
            <v>0</v>
          </cell>
          <cell r="J28">
            <v>1</v>
          </cell>
          <cell r="K28">
            <v>1</v>
          </cell>
          <cell r="L28">
            <v>3</v>
          </cell>
        </row>
        <row r="29">
          <cell r="D29">
            <v>0</v>
          </cell>
          <cell r="J29">
            <v>2</v>
          </cell>
          <cell r="K29">
            <v>2</v>
          </cell>
          <cell r="L29">
            <v>0</v>
          </cell>
        </row>
        <row r="30">
          <cell r="D30">
            <v>0</v>
          </cell>
          <cell r="J30">
            <v>7</v>
          </cell>
          <cell r="K30">
            <v>7</v>
          </cell>
          <cell r="L30">
            <v>1</v>
          </cell>
        </row>
        <row r="31">
          <cell r="D31">
            <v>0</v>
          </cell>
          <cell r="J31">
            <v>5</v>
          </cell>
          <cell r="K31">
            <v>4</v>
          </cell>
          <cell r="L31">
            <v>2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3</v>
          </cell>
          <cell r="K34">
            <v>2</v>
          </cell>
          <cell r="L34">
            <v>0</v>
          </cell>
        </row>
        <row r="35">
          <cell r="D35">
            <v>0</v>
          </cell>
          <cell r="J35">
            <v>1</v>
          </cell>
          <cell r="K35">
            <v>1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161</v>
          </cell>
          <cell r="K37">
            <v>133</v>
          </cell>
          <cell r="L37">
            <v>44</v>
          </cell>
        </row>
      </sheetData>
      <sheetData sheetId="12">
        <row r="7">
          <cell r="H7">
            <v>253</v>
          </cell>
          <cell r="I7">
            <v>215</v>
          </cell>
        </row>
        <row r="8">
          <cell r="H8">
            <v>205</v>
          </cell>
          <cell r="I8">
            <v>165</v>
          </cell>
        </row>
        <row r="10">
          <cell r="H10">
            <v>59</v>
          </cell>
          <cell r="I10">
            <v>42</v>
          </cell>
        </row>
        <row r="11">
          <cell r="H11">
            <v>8</v>
          </cell>
          <cell r="I11">
            <v>6</v>
          </cell>
        </row>
        <row r="12">
          <cell r="H12">
            <v>2</v>
          </cell>
          <cell r="I12">
            <v>0</v>
          </cell>
        </row>
        <row r="15">
          <cell r="H15">
            <v>128</v>
          </cell>
          <cell r="I15">
            <v>78</v>
          </cell>
        </row>
        <row r="16">
          <cell r="H16">
            <v>85</v>
          </cell>
          <cell r="I16">
            <v>42</v>
          </cell>
        </row>
        <row r="17">
          <cell r="H17">
            <v>67</v>
          </cell>
          <cell r="I17">
            <v>33</v>
          </cell>
        </row>
      </sheetData>
      <sheetData sheetId="13">
        <row r="7">
          <cell r="B7">
            <v>252</v>
          </cell>
          <cell r="D7">
            <v>186</v>
          </cell>
          <cell r="E7">
            <v>59</v>
          </cell>
          <cell r="F7">
            <v>8</v>
          </cell>
          <cell r="G7">
            <v>2</v>
          </cell>
          <cell r="H7">
            <v>128</v>
          </cell>
          <cell r="I7">
            <v>85</v>
          </cell>
        </row>
        <row r="8">
          <cell r="B8">
            <v>4</v>
          </cell>
          <cell r="D8">
            <v>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3</v>
          </cell>
          <cell r="D9">
            <v>3</v>
          </cell>
          <cell r="E9">
            <v>1</v>
          </cell>
          <cell r="F9">
            <v>1</v>
          </cell>
          <cell r="G9">
            <v>0</v>
          </cell>
          <cell r="H9">
            <v>1</v>
          </cell>
          <cell r="I9">
            <v>1</v>
          </cell>
        </row>
        <row r="10">
          <cell r="B10">
            <v>18</v>
          </cell>
          <cell r="D10">
            <v>11</v>
          </cell>
          <cell r="E10">
            <v>6</v>
          </cell>
          <cell r="F10">
            <v>0</v>
          </cell>
          <cell r="G10">
            <v>0</v>
          </cell>
          <cell r="H10">
            <v>12</v>
          </cell>
          <cell r="I10">
            <v>5</v>
          </cell>
        </row>
        <row r="11">
          <cell r="B11">
            <v>8</v>
          </cell>
          <cell r="D11">
            <v>8</v>
          </cell>
          <cell r="E11">
            <v>2</v>
          </cell>
          <cell r="F11">
            <v>1</v>
          </cell>
          <cell r="G11">
            <v>0</v>
          </cell>
          <cell r="H11">
            <v>2</v>
          </cell>
          <cell r="I11">
            <v>2</v>
          </cell>
        </row>
        <row r="12">
          <cell r="B12">
            <v>11</v>
          </cell>
          <cell r="D12">
            <v>4</v>
          </cell>
          <cell r="E12">
            <v>3</v>
          </cell>
          <cell r="F12">
            <v>0</v>
          </cell>
          <cell r="G12">
            <v>0</v>
          </cell>
          <cell r="H12">
            <v>7</v>
          </cell>
          <cell r="I12">
            <v>3</v>
          </cell>
        </row>
        <row r="13">
          <cell r="B13">
            <v>6</v>
          </cell>
          <cell r="D13">
            <v>4</v>
          </cell>
          <cell r="E13">
            <v>3</v>
          </cell>
          <cell r="F13">
            <v>0</v>
          </cell>
          <cell r="G13">
            <v>0</v>
          </cell>
          <cell r="H13">
            <v>2</v>
          </cell>
          <cell r="I13">
            <v>1</v>
          </cell>
        </row>
        <row r="14">
          <cell r="B14">
            <v>6</v>
          </cell>
          <cell r="D14">
            <v>4</v>
          </cell>
          <cell r="E14">
            <v>2</v>
          </cell>
          <cell r="F14">
            <v>0</v>
          </cell>
          <cell r="G14">
            <v>0</v>
          </cell>
          <cell r="H14">
            <v>5</v>
          </cell>
          <cell r="I14">
            <v>4</v>
          </cell>
        </row>
        <row r="15">
          <cell r="B15">
            <v>4</v>
          </cell>
          <cell r="D15">
            <v>3</v>
          </cell>
          <cell r="E15">
            <v>0</v>
          </cell>
          <cell r="F15">
            <v>0</v>
          </cell>
          <cell r="G15">
            <v>0</v>
          </cell>
          <cell r="H15">
            <v>2</v>
          </cell>
          <cell r="I15">
            <v>2</v>
          </cell>
        </row>
        <row r="16">
          <cell r="B16">
            <v>5</v>
          </cell>
          <cell r="D16">
            <v>4</v>
          </cell>
          <cell r="E16">
            <v>1</v>
          </cell>
          <cell r="F16">
            <v>0</v>
          </cell>
          <cell r="G16">
            <v>0</v>
          </cell>
          <cell r="H16">
            <v>4</v>
          </cell>
          <cell r="I16">
            <v>4</v>
          </cell>
        </row>
        <row r="17">
          <cell r="B17">
            <v>7</v>
          </cell>
          <cell r="D17">
            <v>6</v>
          </cell>
          <cell r="E17">
            <v>2</v>
          </cell>
          <cell r="F17">
            <v>0</v>
          </cell>
          <cell r="G17">
            <v>0</v>
          </cell>
          <cell r="H17">
            <v>3</v>
          </cell>
          <cell r="I17">
            <v>2</v>
          </cell>
        </row>
        <row r="18">
          <cell r="B18">
            <v>3</v>
          </cell>
          <cell r="D18">
            <v>3</v>
          </cell>
          <cell r="E18">
            <v>1</v>
          </cell>
          <cell r="F18">
            <v>1</v>
          </cell>
          <cell r="G18">
            <v>0</v>
          </cell>
          <cell r="H18">
            <v>1</v>
          </cell>
          <cell r="I18">
            <v>1</v>
          </cell>
        </row>
        <row r="19">
          <cell r="B19">
            <v>5</v>
          </cell>
          <cell r="D19">
            <v>4</v>
          </cell>
          <cell r="E19">
            <v>0</v>
          </cell>
          <cell r="F19">
            <v>0</v>
          </cell>
          <cell r="G19">
            <v>0</v>
          </cell>
          <cell r="H19">
            <v>4</v>
          </cell>
          <cell r="I19">
            <v>3</v>
          </cell>
        </row>
        <row r="20">
          <cell r="B20">
            <v>4</v>
          </cell>
          <cell r="D20">
            <v>4</v>
          </cell>
          <cell r="E20">
            <v>0</v>
          </cell>
          <cell r="F20">
            <v>0</v>
          </cell>
          <cell r="G20">
            <v>0</v>
          </cell>
          <cell r="H20">
            <v>3</v>
          </cell>
          <cell r="I20">
            <v>3</v>
          </cell>
        </row>
        <row r="21">
          <cell r="B21">
            <v>6</v>
          </cell>
          <cell r="D21">
            <v>6</v>
          </cell>
          <cell r="E21">
            <v>1</v>
          </cell>
          <cell r="F21">
            <v>0</v>
          </cell>
          <cell r="G21">
            <v>0</v>
          </cell>
          <cell r="H21">
            <v>3</v>
          </cell>
          <cell r="I21">
            <v>3</v>
          </cell>
        </row>
        <row r="22">
          <cell r="B22">
            <v>4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4</v>
          </cell>
          <cell r="I22">
            <v>4</v>
          </cell>
        </row>
        <row r="23">
          <cell r="B23">
            <v>3</v>
          </cell>
          <cell r="D23">
            <v>3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</row>
        <row r="24">
          <cell r="B24">
            <v>4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2</v>
          </cell>
          <cell r="I24">
            <v>1</v>
          </cell>
        </row>
        <row r="25">
          <cell r="B25">
            <v>5</v>
          </cell>
          <cell r="D25">
            <v>4</v>
          </cell>
          <cell r="E25">
            <v>1</v>
          </cell>
          <cell r="F25">
            <v>0</v>
          </cell>
          <cell r="G25">
            <v>0</v>
          </cell>
          <cell r="H25">
            <v>1</v>
          </cell>
          <cell r="I25">
            <v>1</v>
          </cell>
        </row>
        <row r="26">
          <cell r="B26">
            <v>6</v>
          </cell>
          <cell r="D26">
            <v>4</v>
          </cell>
          <cell r="E26">
            <v>2</v>
          </cell>
          <cell r="F26">
            <v>0</v>
          </cell>
          <cell r="G26">
            <v>0</v>
          </cell>
          <cell r="H26">
            <v>1</v>
          </cell>
          <cell r="I26">
            <v>1</v>
          </cell>
        </row>
        <row r="27">
          <cell r="B27">
            <v>1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8</v>
          </cell>
          <cell r="D29">
            <v>8</v>
          </cell>
          <cell r="E29">
            <v>2</v>
          </cell>
          <cell r="F29">
            <v>0</v>
          </cell>
          <cell r="G29">
            <v>0</v>
          </cell>
          <cell r="H29">
            <v>5</v>
          </cell>
          <cell r="I29">
            <v>5</v>
          </cell>
        </row>
        <row r="30">
          <cell r="B30">
            <v>7</v>
          </cell>
          <cell r="D30">
            <v>3</v>
          </cell>
          <cell r="E30">
            <v>3</v>
          </cell>
          <cell r="F30">
            <v>2</v>
          </cell>
          <cell r="G30">
            <v>0</v>
          </cell>
          <cell r="H30">
            <v>3</v>
          </cell>
          <cell r="I30">
            <v>1</v>
          </cell>
        </row>
        <row r="31"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3</v>
          </cell>
          <cell r="D33">
            <v>3</v>
          </cell>
          <cell r="E33">
            <v>0</v>
          </cell>
          <cell r="F33">
            <v>0</v>
          </cell>
          <cell r="G33">
            <v>0</v>
          </cell>
          <cell r="H33">
            <v>3</v>
          </cell>
          <cell r="I33">
            <v>3</v>
          </cell>
        </row>
        <row r="34">
          <cell r="B34">
            <v>3</v>
          </cell>
          <cell r="D34">
            <v>3</v>
          </cell>
          <cell r="E34">
            <v>1</v>
          </cell>
          <cell r="F34">
            <v>1</v>
          </cell>
          <cell r="G34">
            <v>1</v>
          </cell>
          <cell r="H34">
            <v>2</v>
          </cell>
          <cell r="I34">
            <v>2</v>
          </cell>
        </row>
        <row r="35">
          <cell r="B35">
            <v>7</v>
          </cell>
          <cell r="D35">
            <v>6</v>
          </cell>
          <cell r="E35">
            <v>1</v>
          </cell>
          <cell r="F35">
            <v>0</v>
          </cell>
          <cell r="G35">
            <v>0</v>
          </cell>
          <cell r="H35">
            <v>3</v>
          </cell>
          <cell r="I35">
            <v>3</v>
          </cell>
        </row>
        <row r="36">
          <cell r="B36">
            <v>110</v>
          </cell>
          <cell r="D36">
            <v>77</v>
          </cell>
          <cell r="E36">
            <v>27</v>
          </cell>
          <cell r="F36">
            <v>2</v>
          </cell>
          <cell r="G36">
            <v>1</v>
          </cell>
          <cell r="H36">
            <v>54</v>
          </cell>
          <cell r="I36">
            <v>29</v>
          </cell>
        </row>
      </sheetData>
      <sheetData sheetId="14">
        <row r="7">
          <cell r="B7">
            <v>215</v>
          </cell>
          <cell r="C7">
            <v>165</v>
          </cell>
          <cell r="E7">
            <v>42</v>
          </cell>
          <cell r="F7">
            <v>6</v>
          </cell>
          <cell r="G7">
            <v>0</v>
          </cell>
          <cell r="H7">
            <v>78</v>
          </cell>
          <cell r="I7">
            <v>42</v>
          </cell>
        </row>
        <row r="8">
          <cell r="B8">
            <v>3</v>
          </cell>
          <cell r="C8">
            <v>3</v>
          </cell>
          <cell r="E8">
            <v>0</v>
          </cell>
          <cell r="G8">
            <v>0</v>
          </cell>
          <cell r="H8">
            <v>1</v>
          </cell>
          <cell r="I8">
            <v>1</v>
          </cell>
        </row>
        <row r="9">
          <cell r="B9">
            <v>2</v>
          </cell>
          <cell r="C9">
            <v>2</v>
          </cell>
          <cell r="E9">
            <v>1</v>
          </cell>
          <cell r="G9">
            <v>0</v>
          </cell>
          <cell r="H9">
            <v>1</v>
          </cell>
          <cell r="I9">
            <v>1</v>
          </cell>
        </row>
        <row r="10">
          <cell r="B10">
            <v>20</v>
          </cell>
          <cell r="C10">
            <v>12</v>
          </cell>
          <cell r="E10">
            <v>2</v>
          </cell>
          <cell r="G10">
            <v>0</v>
          </cell>
          <cell r="H10">
            <v>9</v>
          </cell>
          <cell r="I10">
            <v>4</v>
          </cell>
        </row>
        <row r="11">
          <cell r="B11">
            <v>11</v>
          </cell>
          <cell r="C11">
            <v>11</v>
          </cell>
          <cell r="E11">
            <v>4</v>
          </cell>
          <cell r="G11">
            <v>0</v>
          </cell>
          <cell r="H11">
            <v>1</v>
          </cell>
          <cell r="I11">
            <v>1</v>
          </cell>
        </row>
        <row r="12">
          <cell r="B12">
            <v>10</v>
          </cell>
          <cell r="C12">
            <v>5</v>
          </cell>
          <cell r="E12">
            <v>1</v>
          </cell>
          <cell r="G12">
            <v>0</v>
          </cell>
          <cell r="H12">
            <v>4</v>
          </cell>
          <cell r="I12">
            <v>1</v>
          </cell>
        </row>
        <row r="13">
          <cell r="B13">
            <v>4</v>
          </cell>
          <cell r="C13">
            <v>3</v>
          </cell>
          <cell r="E13">
            <v>2</v>
          </cell>
          <cell r="G13">
            <v>0</v>
          </cell>
          <cell r="H13">
            <v>3</v>
          </cell>
          <cell r="I13">
            <v>1</v>
          </cell>
        </row>
        <row r="14">
          <cell r="B14">
            <v>6</v>
          </cell>
          <cell r="C14">
            <v>5</v>
          </cell>
          <cell r="E14">
            <v>1</v>
          </cell>
          <cell r="G14">
            <v>0</v>
          </cell>
          <cell r="H14">
            <v>1</v>
          </cell>
          <cell r="I14">
            <v>0</v>
          </cell>
        </row>
        <row r="15">
          <cell r="B15">
            <v>1</v>
          </cell>
          <cell r="C15">
            <v>1</v>
          </cell>
          <cell r="E15">
            <v>0</v>
          </cell>
          <cell r="G15">
            <v>0</v>
          </cell>
          <cell r="H15">
            <v>1</v>
          </cell>
          <cell r="I15">
            <v>1</v>
          </cell>
        </row>
        <row r="16">
          <cell r="B16">
            <v>8</v>
          </cell>
          <cell r="C16">
            <v>8</v>
          </cell>
          <cell r="E16">
            <v>2</v>
          </cell>
          <cell r="G16">
            <v>0</v>
          </cell>
          <cell r="H16">
            <v>1</v>
          </cell>
          <cell r="I16">
            <v>1</v>
          </cell>
        </row>
        <row r="17">
          <cell r="B17">
            <v>4</v>
          </cell>
          <cell r="C17">
            <v>3</v>
          </cell>
          <cell r="E17">
            <v>0</v>
          </cell>
          <cell r="G17">
            <v>0</v>
          </cell>
          <cell r="H17">
            <v>1</v>
          </cell>
          <cell r="I17">
            <v>1</v>
          </cell>
        </row>
        <row r="18">
          <cell r="B18">
            <v>2</v>
          </cell>
          <cell r="C18">
            <v>2</v>
          </cell>
          <cell r="E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8</v>
          </cell>
          <cell r="C19">
            <v>7</v>
          </cell>
          <cell r="E19">
            <v>2</v>
          </cell>
          <cell r="G19">
            <v>0</v>
          </cell>
          <cell r="H19">
            <v>1</v>
          </cell>
          <cell r="I19">
            <v>1</v>
          </cell>
        </row>
        <row r="20">
          <cell r="B20">
            <v>3</v>
          </cell>
          <cell r="C20">
            <v>3</v>
          </cell>
          <cell r="E20">
            <v>1</v>
          </cell>
          <cell r="G20">
            <v>0</v>
          </cell>
          <cell r="H20">
            <v>2</v>
          </cell>
          <cell r="I20">
            <v>2</v>
          </cell>
        </row>
        <row r="21">
          <cell r="B21">
            <v>5</v>
          </cell>
          <cell r="C21">
            <v>5</v>
          </cell>
          <cell r="E21">
            <v>0</v>
          </cell>
          <cell r="G21">
            <v>0</v>
          </cell>
          <cell r="H21">
            <v>1</v>
          </cell>
          <cell r="I21">
            <v>1</v>
          </cell>
        </row>
        <row r="22">
          <cell r="B22">
            <v>6</v>
          </cell>
          <cell r="C22">
            <v>6</v>
          </cell>
          <cell r="E22">
            <v>2</v>
          </cell>
          <cell r="G22">
            <v>0</v>
          </cell>
          <cell r="H22">
            <v>0</v>
          </cell>
          <cell r="I22">
            <v>0</v>
          </cell>
        </row>
        <row r="23">
          <cell r="B23">
            <v>1</v>
          </cell>
          <cell r="C23">
            <v>1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</v>
          </cell>
          <cell r="C24">
            <v>3</v>
          </cell>
          <cell r="E24">
            <v>0</v>
          </cell>
          <cell r="G24">
            <v>0</v>
          </cell>
          <cell r="H24">
            <v>3</v>
          </cell>
          <cell r="I24">
            <v>2</v>
          </cell>
        </row>
        <row r="25">
          <cell r="B25">
            <v>4</v>
          </cell>
          <cell r="C25">
            <v>4</v>
          </cell>
          <cell r="E25">
            <v>2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7</v>
          </cell>
          <cell r="C26">
            <v>6</v>
          </cell>
          <cell r="E26">
            <v>0</v>
          </cell>
          <cell r="G26">
            <v>0</v>
          </cell>
          <cell r="H26">
            <v>1</v>
          </cell>
          <cell r="I26">
            <v>1</v>
          </cell>
        </row>
        <row r="27">
          <cell r="B27">
            <v>0</v>
          </cell>
          <cell r="C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2</v>
          </cell>
          <cell r="C28">
            <v>2</v>
          </cell>
          <cell r="E28">
            <v>0</v>
          </cell>
          <cell r="G28">
            <v>0</v>
          </cell>
          <cell r="H28">
            <v>1</v>
          </cell>
          <cell r="I28">
            <v>1</v>
          </cell>
        </row>
        <row r="29">
          <cell r="B29">
            <v>3</v>
          </cell>
          <cell r="C29">
            <v>3</v>
          </cell>
          <cell r="E29">
            <v>0</v>
          </cell>
          <cell r="G29">
            <v>0</v>
          </cell>
          <cell r="H29">
            <v>1</v>
          </cell>
          <cell r="I29">
            <v>1</v>
          </cell>
        </row>
        <row r="30">
          <cell r="B30">
            <v>7</v>
          </cell>
          <cell r="C30">
            <v>4</v>
          </cell>
          <cell r="E30">
            <v>2</v>
          </cell>
          <cell r="G30">
            <v>0</v>
          </cell>
          <cell r="H30">
            <v>3</v>
          </cell>
          <cell r="I30">
            <v>1</v>
          </cell>
        </row>
        <row r="31">
          <cell r="B31">
            <v>0</v>
          </cell>
          <cell r="C31">
            <v>0</v>
          </cell>
          <cell r="E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E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6</v>
          </cell>
          <cell r="C33">
            <v>6</v>
          </cell>
          <cell r="E33">
            <v>2</v>
          </cell>
          <cell r="G33">
            <v>0</v>
          </cell>
          <cell r="H33">
            <v>1</v>
          </cell>
          <cell r="I33">
            <v>1</v>
          </cell>
        </row>
        <row r="34">
          <cell r="B34">
            <v>2</v>
          </cell>
          <cell r="C34">
            <v>2</v>
          </cell>
          <cell r="E34">
            <v>0</v>
          </cell>
          <cell r="G34">
            <v>0</v>
          </cell>
          <cell r="H34">
            <v>1</v>
          </cell>
          <cell r="I34">
            <v>1</v>
          </cell>
        </row>
        <row r="35">
          <cell r="B35">
            <v>9</v>
          </cell>
          <cell r="C35">
            <v>8</v>
          </cell>
          <cell r="E35">
            <v>4</v>
          </cell>
          <cell r="G35">
            <v>0</v>
          </cell>
          <cell r="H35">
            <v>2</v>
          </cell>
          <cell r="I35">
            <v>1</v>
          </cell>
        </row>
        <row r="36">
          <cell r="B36">
            <v>77</v>
          </cell>
          <cell r="C36">
            <v>50</v>
          </cell>
          <cell r="E36">
            <v>13</v>
          </cell>
          <cell r="G36">
            <v>0</v>
          </cell>
          <cell r="H36">
            <v>38</v>
          </cell>
          <cell r="I36">
            <v>17</v>
          </cell>
        </row>
      </sheetData>
      <sheetData sheetId="15">
        <row r="10">
          <cell r="E10">
            <v>2242</v>
          </cell>
          <cell r="J10">
            <v>14792</v>
          </cell>
          <cell r="L10">
            <v>189</v>
          </cell>
          <cell r="M10">
            <v>1311</v>
          </cell>
        </row>
        <row r="11">
          <cell r="E11">
            <v>101</v>
          </cell>
          <cell r="J11">
            <v>691</v>
          </cell>
          <cell r="L11">
            <v>2</v>
          </cell>
          <cell r="M11">
            <v>35</v>
          </cell>
        </row>
        <row r="12">
          <cell r="E12">
            <v>6</v>
          </cell>
          <cell r="J12">
            <v>429</v>
          </cell>
          <cell r="L12">
            <v>2</v>
          </cell>
          <cell r="M12">
            <v>14</v>
          </cell>
        </row>
        <row r="13">
          <cell r="E13">
            <v>45</v>
          </cell>
          <cell r="J13">
            <v>641</v>
          </cell>
          <cell r="L13">
            <v>11</v>
          </cell>
          <cell r="M13">
            <v>35</v>
          </cell>
        </row>
        <row r="14">
          <cell r="E14">
            <v>103</v>
          </cell>
          <cell r="J14">
            <v>492</v>
          </cell>
          <cell r="L14">
            <v>7</v>
          </cell>
          <cell r="M14">
            <v>90</v>
          </cell>
        </row>
        <row r="15">
          <cell r="E15">
            <v>60</v>
          </cell>
          <cell r="J15">
            <v>523</v>
          </cell>
          <cell r="L15">
            <v>7</v>
          </cell>
          <cell r="M15">
            <v>40</v>
          </cell>
        </row>
        <row r="16">
          <cell r="E16">
            <v>64</v>
          </cell>
          <cell r="J16">
            <v>387</v>
          </cell>
          <cell r="L16">
            <v>5</v>
          </cell>
          <cell r="M16">
            <v>24</v>
          </cell>
        </row>
        <row r="17">
          <cell r="E17">
            <v>117</v>
          </cell>
          <cell r="J17">
            <v>716</v>
          </cell>
          <cell r="L17">
            <v>5</v>
          </cell>
          <cell r="M17">
            <v>146</v>
          </cell>
        </row>
        <row r="18">
          <cell r="E18">
            <v>62</v>
          </cell>
          <cell r="J18">
            <v>494</v>
          </cell>
          <cell r="L18">
            <v>4</v>
          </cell>
          <cell r="M18">
            <v>37</v>
          </cell>
        </row>
        <row r="19">
          <cell r="E19">
            <v>62</v>
          </cell>
          <cell r="J19">
            <v>451</v>
          </cell>
          <cell r="L19">
            <v>5</v>
          </cell>
          <cell r="M19">
            <v>20</v>
          </cell>
        </row>
        <row r="20">
          <cell r="E20">
            <v>51</v>
          </cell>
          <cell r="J20">
            <v>255</v>
          </cell>
          <cell r="L20">
            <v>5</v>
          </cell>
          <cell r="M20">
            <v>50</v>
          </cell>
        </row>
        <row r="21">
          <cell r="E21">
            <v>47</v>
          </cell>
          <cell r="J21">
            <v>291</v>
          </cell>
          <cell r="L21">
            <v>3</v>
          </cell>
          <cell r="M21">
            <v>35</v>
          </cell>
        </row>
        <row r="22">
          <cell r="E22">
            <v>76</v>
          </cell>
          <cell r="J22">
            <v>679</v>
          </cell>
          <cell r="L22">
            <v>4</v>
          </cell>
          <cell r="M22">
            <v>75</v>
          </cell>
        </row>
        <row r="23">
          <cell r="E23">
            <v>31</v>
          </cell>
          <cell r="J23">
            <v>305</v>
          </cell>
          <cell r="L23">
            <v>4</v>
          </cell>
          <cell r="M23">
            <v>24</v>
          </cell>
        </row>
        <row r="24">
          <cell r="E24">
            <v>83</v>
          </cell>
          <cell r="J24">
            <v>443</v>
          </cell>
          <cell r="L24">
            <v>5</v>
          </cell>
          <cell r="M24">
            <v>30</v>
          </cell>
        </row>
        <row r="25">
          <cell r="E25">
            <v>81</v>
          </cell>
          <cell r="J25">
            <v>343</v>
          </cell>
          <cell r="L25">
            <v>4</v>
          </cell>
          <cell r="M25">
            <v>17</v>
          </cell>
        </row>
        <row r="26">
          <cell r="E26">
            <v>19</v>
          </cell>
          <cell r="J26">
            <v>210</v>
          </cell>
          <cell r="L26">
            <v>3</v>
          </cell>
          <cell r="M26">
            <v>20</v>
          </cell>
        </row>
        <row r="27">
          <cell r="E27">
            <v>71</v>
          </cell>
          <cell r="J27">
            <v>367</v>
          </cell>
          <cell r="L27">
            <v>3</v>
          </cell>
          <cell r="M27">
            <v>18</v>
          </cell>
        </row>
        <row r="28">
          <cell r="E28">
            <v>55</v>
          </cell>
          <cell r="J28">
            <v>267</v>
          </cell>
          <cell r="L28">
            <v>5</v>
          </cell>
          <cell r="M28">
            <v>16</v>
          </cell>
        </row>
        <row r="29">
          <cell r="E29">
            <v>65</v>
          </cell>
          <cell r="J29">
            <v>356</v>
          </cell>
          <cell r="L29">
            <v>4</v>
          </cell>
          <cell r="M29">
            <v>28</v>
          </cell>
        </row>
        <row r="30">
          <cell r="E30">
            <v>73</v>
          </cell>
          <cell r="J30">
            <v>411</v>
          </cell>
          <cell r="L30">
            <v>1</v>
          </cell>
          <cell r="M30">
            <v>45</v>
          </cell>
        </row>
        <row r="31">
          <cell r="E31">
            <v>104</v>
          </cell>
          <cell r="J31">
            <v>360</v>
          </cell>
          <cell r="L31">
            <v>1</v>
          </cell>
          <cell r="M31">
            <v>51</v>
          </cell>
        </row>
        <row r="32">
          <cell r="E32">
            <v>45</v>
          </cell>
          <cell r="J32">
            <v>562</v>
          </cell>
          <cell r="L32">
            <v>8</v>
          </cell>
          <cell r="M32">
            <v>46</v>
          </cell>
        </row>
        <row r="33">
          <cell r="E33">
            <v>68</v>
          </cell>
          <cell r="J33">
            <v>421</v>
          </cell>
          <cell r="L33">
            <v>4</v>
          </cell>
          <cell r="M33">
            <v>22</v>
          </cell>
        </row>
        <row r="34">
          <cell r="E34">
            <v>32</v>
          </cell>
          <cell r="J34">
            <v>354</v>
          </cell>
          <cell r="L34">
            <v>0</v>
          </cell>
          <cell r="M34">
            <v>5</v>
          </cell>
        </row>
        <row r="35">
          <cell r="E35">
            <v>32</v>
          </cell>
          <cell r="J35">
            <v>229</v>
          </cell>
          <cell r="L35">
            <v>0</v>
          </cell>
          <cell r="M35">
            <v>32</v>
          </cell>
        </row>
        <row r="36">
          <cell r="E36">
            <v>84</v>
          </cell>
          <cell r="J36">
            <v>350</v>
          </cell>
          <cell r="L36">
            <v>3</v>
          </cell>
          <cell r="M36">
            <v>61</v>
          </cell>
        </row>
        <row r="37">
          <cell r="E37">
            <v>102</v>
          </cell>
          <cell r="J37">
            <v>297</v>
          </cell>
          <cell r="L37">
            <v>3</v>
          </cell>
          <cell r="M37">
            <v>30</v>
          </cell>
        </row>
        <row r="38">
          <cell r="E38">
            <v>72</v>
          </cell>
          <cell r="J38">
            <v>528</v>
          </cell>
          <cell r="L38">
            <v>6</v>
          </cell>
          <cell r="M38">
            <v>39</v>
          </cell>
        </row>
        <row r="39">
          <cell r="E39">
            <v>431</v>
          </cell>
          <cell r="J39">
            <v>2940</v>
          </cell>
          <cell r="L39">
            <v>75</v>
          </cell>
          <cell r="M39">
            <v>226</v>
          </cell>
        </row>
      </sheetData>
      <sheetData sheetId="16">
        <row r="10">
          <cell r="C10">
            <v>47923</v>
          </cell>
          <cell r="E10">
            <v>2560</v>
          </cell>
          <cell r="L10">
            <v>168</v>
          </cell>
          <cell r="M10">
            <v>1326</v>
          </cell>
        </row>
        <row r="11">
          <cell r="E11">
            <v>106</v>
          </cell>
          <cell r="L11">
            <v>3</v>
          </cell>
          <cell r="M11">
            <v>39</v>
          </cell>
        </row>
        <row r="12">
          <cell r="E12">
            <v>1</v>
          </cell>
          <cell r="L12">
            <v>2</v>
          </cell>
          <cell r="M12">
            <v>15</v>
          </cell>
        </row>
        <row r="13">
          <cell r="E13">
            <v>86</v>
          </cell>
          <cell r="L13">
            <v>13</v>
          </cell>
          <cell r="M13">
            <v>48</v>
          </cell>
        </row>
        <row r="14">
          <cell r="E14">
            <v>110</v>
          </cell>
          <cell r="L14">
            <v>10</v>
          </cell>
          <cell r="M14">
            <v>91</v>
          </cell>
        </row>
        <row r="15">
          <cell r="E15">
            <v>90</v>
          </cell>
          <cell r="L15">
            <v>6</v>
          </cell>
          <cell r="M15">
            <v>42</v>
          </cell>
        </row>
        <row r="16">
          <cell r="E16">
            <v>65</v>
          </cell>
          <cell r="L16">
            <v>2</v>
          </cell>
          <cell r="M16">
            <v>25</v>
          </cell>
        </row>
        <row r="17">
          <cell r="E17">
            <v>111</v>
          </cell>
          <cell r="L17">
            <v>4</v>
          </cell>
          <cell r="M17">
            <v>116</v>
          </cell>
        </row>
        <row r="18">
          <cell r="E18">
            <v>86</v>
          </cell>
          <cell r="L18">
            <v>1</v>
          </cell>
          <cell r="M18">
            <v>47</v>
          </cell>
        </row>
        <row r="19">
          <cell r="E19">
            <v>68</v>
          </cell>
          <cell r="L19">
            <v>8</v>
          </cell>
          <cell r="M19">
            <v>25</v>
          </cell>
        </row>
        <row r="20">
          <cell r="E20">
            <v>51</v>
          </cell>
          <cell r="L20">
            <v>3</v>
          </cell>
          <cell r="M20">
            <v>39</v>
          </cell>
        </row>
        <row r="21">
          <cell r="E21">
            <v>71</v>
          </cell>
          <cell r="L21">
            <v>2</v>
          </cell>
          <cell r="M21">
            <v>29</v>
          </cell>
        </row>
        <row r="22">
          <cell r="E22">
            <v>92</v>
          </cell>
          <cell r="L22">
            <v>6</v>
          </cell>
          <cell r="M22">
            <v>86</v>
          </cell>
        </row>
        <row r="23">
          <cell r="E23">
            <v>36</v>
          </cell>
          <cell r="L23">
            <v>3</v>
          </cell>
          <cell r="M23">
            <v>21</v>
          </cell>
        </row>
        <row r="24">
          <cell r="E24">
            <v>74</v>
          </cell>
          <cell r="L24">
            <v>5</v>
          </cell>
          <cell r="M24">
            <v>48</v>
          </cell>
        </row>
        <row r="25">
          <cell r="E25">
            <v>102</v>
          </cell>
          <cell r="L25">
            <v>6</v>
          </cell>
          <cell r="M25">
            <v>13</v>
          </cell>
        </row>
        <row r="26">
          <cell r="E26">
            <v>33</v>
          </cell>
          <cell r="L26">
            <v>1</v>
          </cell>
          <cell r="M26">
            <v>17</v>
          </cell>
        </row>
        <row r="27">
          <cell r="E27">
            <v>86</v>
          </cell>
          <cell r="L27">
            <v>3</v>
          </cell>
          <cell r="M27">
            <v>23</v>
          </cell>
        </row>
        <row r="28">
          <cell r="E28">
            <v>46</v>
          </cell>
          <cell r="L28">
            <v>3</v>
          </cell>
          <cell r="M28">
            <v>14</v>
          </cell>
        </row>
        <row r="29">
          <cell r="E29">
            <v>67</v>
          </cell>
          <cell r="L29">
            <v>6</v>
          </cell>
          <cell r="M29">
            <v>24</v>
          </cell>
        </row>
        <row r="30">
          <cell r="E30">
            <v>69</v>
          </cell>
          <cell r="L30">
            <v>0</v>
          </cell>
          <cell r="M30">
            <v>50</v>
          </cell>
        </row>
        <row r="31">
          <cell r="E31">
            <v>108</v>
          </cell>
          <cell r="L31">
            <v>2</v>
          </cell>
          <cell r="M31">
            <v>55</v>
          </cell>
        </row>
        <row r="32">
          <cell r="E32">
            <v>44</v>
          </cell>
          <cell r="L32">
            <v>2</v>
          </cell>
          <cell r="M32">
            <v>45</v>
          </cell>
        </row>
        <row r="33">
          <cell r="E33">
            <v>71</v>
          </cell>
          <cell r="L33">
            <v>3</v>
          </cell>
          <cell r="M33">
            <v>31</v>
          </cell>
        </row>
        <row r="34">
          <cell r="E34">
            <v>63</v>
          </cell>
          <cell r="L34">
            <v>0</v>
          </cell>
          <cell r="M34">
            <v>2</v>
          </cell>
        </row>
        <row r="35">
          <cell r="E35">
            <v>46</v>
          </cell>
          <cell r="L35">
            <v>1</v>
          </cell>
          <cell r="M35">
            <v>25</v>
          </cell>
        </row>
        <row r="36">
          <cell r="E36">
            <v>82</v>
          </cell>
          <cell r="L36">
            <v>5</v>
          </cell>
          <cell r="M36">
            <v>51</v>
          </cell>
        </row>
        <row r="37">
          <cell r="E37">
            <v>111</v>
          </cell>
          <cell r="L37">
            <v>2</v>
          </cell>
          <cell r="M37">
            <v>14</v>
          </cell>
        </row>
        <row r="38">
          <cell r="E38">
            <v>81</v>
          </cell>
          <cell r="L38">
            <v>8</v>
          </cell>
          <cell r="M38">
            <v>31</v>
          </cell>
        </row>
        <row r="39">
          <cell r="E39">
            <v>365</v>
          </cell>
          <cell r="L39">
            <v>50</v>
          </cell>
          <cell r="M39">
            <v>186</v>
          </cell>
        </row>
      </sheetData>
      <sheetData sheetId="17">
        <row r="7">
          <cell r="D7">
            <v>4318</v>
          </cell>
          <cell r="K7">
            <v>5281</v>
          </cell>
          <cell r="L7">
            <v>3175</v>
          </cell>
          <cell r="M7">
            <v>12863</v>
          </cell>
        </row>
        <row r="8">
          <cell r="D8">
            <v>123</v>
          </cell>
          <cell r="K8">
            <v>333</v>
          </cell>
          <cell r="L8">
            <v>250</v>
          </cell>
          <cell r="M8">
            <v>118</v>
          </cell>
        </row>
        <row r="9">
          <cell r="D9">
            <v>44</v>
          </cell>
          <cell r="K9">
            <v>89</v>
          </cell>
          <cell r="L9">
            <v>42</v>
          </cell>
          <cell r="M9">
            <v>219</v>
          </cell>
        </row>
        <row r="10">
          <cell r="D10">
            <v>185</v>
          </cell>
          <cell r="K10">
            <v>207</v>
          </cell>
          <cell r="L10">
            <v>166</v>
          </cell>
          <cell r="M10">
            <v>932</v>
          </cell>
        </row>
        <row r="11">
          <cell r="D11">
            <v>319</v>
          </cell>
          <cell r="K11">
            <v>123</v>
          </cell>
          <cell r="L11">
            <v>83</v>
          </cell>
          <cell r="M11">
            <v>1205</v>
          </cell>
        </row>
        <row r="12">
          <cell r="D12">
            <v>261</v>
          </cell>
          <cell r="K12">
            <v>253</v>
          </cell>
          <cell r="L12">
            <v>87</v>
          </cell>
          <cell r="M12">
            <v>1306</v>
          </cell>
        </row>
        <row r="13">
          <cell r="D13">
            <v>188</v>
          </cell>
          <cell r="K13">
            <v>111</v>
          </cell>
          <cell r="L13">
            <v>57</v>
          </cell>
          <cell r="M13">
            <v>345</v>
          </cell>
        </row>
        <row r="14">
          <cell r="D14">
            <v>163</v>
          </cell>
          <cell r="K14">
            <v>219</v>
          </cell>
          <cell r="L14">
            <v>135</v>
          </cell>
          <cell r="M14">
            <v>557</v>
          </cell>
        </row>
        <row r="15">
          <cell r="D15">
            <v>63</v>
          </cell>
          <cell r="K15">
            <v>68</v>
          </cell>
          <cell r="L15">
            <v>67</v>
          </cell>
          <cell r="M15">
            <v>337</v>
          </cell>
        </row>
        <row r="16">
          <cell r="D16">
            <v>93</v>
          </cell>
          <cell r="K16">
            <v>123</v>
          </cell>
          <cell r="L16">
            <v>30</v>
          </cell>
          <cell r="M16">
            <v>38</v>
          </cell>
        </row>
        <row r="17">
          <cell r="D17">
            <v>103</v>
          </cell>
          <cell r="K17">
            <v>206</v>
          </cell>
          <cell r="L17">
            <v>74</v>
          </cell>
          <cell r="M17">
            <v>76</v>
          </cell>
        </row>
        <row r="18">
          <cell r="D18">
            <v>54</v>
          </cell>
          <cell r="K18">
            <v>60</v>
          </cell>
          <cell r="L18">
            <v>34</v>
          </cell>
          <cell r="M18">
            <v>180</v>
          </cell>
        </row>
        <row r="19">
          <cell r="D19">
            <v>186</v>
          </cell>
          <cell r="K19">
            <v>255</v>
          </cell>
          <cell r="L19">
            <v>139</v>
          </cell>
          <cell r="M19">
            <v>147</v>
          </cell>
        </row>
        <row r="20">
          <cell r="D20">
            <v>16</v>
          </cell>
          <cell r="K20">
            <v>76</v>
          </cell>
          <cell r="L20">
            <v>59</v>
          </cell>
          <cell r="M20">
            <v>44</v>
          </cell>
        </row>
        <row r="21">
          <cell r="D21">
            <v>43</v>
          </cell>
          <cell r="K21">
            <v>147</v>
          </cell>
          <cell r="L21">
            <v>104</v>
          </cell>
          <cell r="M21">
            <v>225</v>
          </cell>
        </row>
        <row r="22">
          <cell r="D22">
            <v>17</v>
          </cell>
          <cell r="K22">
            <v>17</v>
          </cell>
          <cell r="L22">
            <v>3</v>
          </cell>
          <cell r="M22">
            <v>15</v>
          </cell>
        </row>
        <row r="23">
          <cell r="D23">
            <v>58</v>
          </cell>
          <cell r="K23">
            <v>60</v>
          </cell>
          <cell r="L23">
            <v>9</v>
          </cell>
          <cell r="M23">
            <v>32</v>
          </cell>
        </row>
        <row r="24">
          <cell r="D24">
            <v>47</v>
          </cell>
          <cell r="K24">
            <v>108</v>
          </cell>
          <cell r="L24">
            <v>61</v>
          </cell>
          <cell r="M24">
            <v>30</v>
          </cell>
        </row>
        <row r="25">
          <cell r="D25">
            <v>68</v>
          </cell>
          <cell r="K25">
            <v>114</v>
          </cell>
          <cell r="L25">
            <v>70</v>
          </cell>
          <cell r="M25">
            <v>271</v>
          </cell>
        </row>
        <row r="26">
          <cell r="D26">
            <v>12</v>
          </cell>
          <cell r="K26">
            <v>24</v>
          </cell>
          <cell r="L26">
            <v>19</v>
          </cell>
          <cell r="M26">
            <v>148</v>
          </cell>
        </row>
        <row r="27">
          <cell r="D27">
            <v>87</v>
          </cell>
          <cell r="K27">
            <v>125</v>
          </cell>
          <cell r="L27">
            <v>126</v>
          </cell>
          <cell r="M27">
            <v>290</v>
          </cell>
        </row>
        <row r="28">
          <cell r="D28">
            <v>15</v>
          </cell>
          <cell r="K28">
            <v>98</v>
          </cell>
          <cell r="L28">
            <v>91</v>
          </cell>
          <cell r="M28">
            <v>64</v>
          </cell>
        </row>
        <row r="29">
          <cell r="D29">
            <v>82</v>
          </cell>
          <cell r="K29">
            <v>216</v>
          </cell>
          <cell r="L29">
            <v>154</v>
          </cell>
          <cell r="M29">
            <v>213</v>
          </cell>
        </row>
        <row r="30">
          <cell r="D30">
            <v>111</v>
          </cell>
          <cell r="K30">
            <v>217</v>
          </cell>
          <cell r="L30">
            <v>108</v>
          </cell>
          <cell r="M30">
            <v>272</v>
          </cell>
        </row>
        <row r="31">
          <cell r="D31">
            <v>48</v>
          </cell>
          <cell r="K31">
            <v>62</v>
          </cell>
          <cell r="L31">
            <v>9</v>
          </cell>
          <cell r="M31">
            <v>11</v>
          </cell>
        </row>
        <row r="32">
          <cell r="D32">
            <v>51</v>
          </cell>
          <cell r="K32">
            <v>45</v>
          </cell>
          <cell r="L32">
            <v>7</v>
          </cell>
          <cell r="M32">
            <v>158</v>
          </cell>
        </row>
        <row r="33">
          <cell r="D33">
            <v>49</v>
          </cell>
          <cell r="K33">
            <v>161</v>
          </cell>
          <cell r="L33">
            <v>91</v>
          </cell>
          <cell r="M33">
            <v>66</v>
          </cell>
        </row>
        <row r="34">
          <cell r="D34">
            <v>87</v>
          </cell>
          <cell r="K34">
            <v>101</v>
          </cell>
          <cell r="L34">
            <v>5</v>
          </cell>
          <cell r="M34">
            <v>40</v>
          </cell>
        </row>
        <row r="35">
          <cell r="D35">
            <v>195</v>
          </cell>
          <cell r="K35">
            <v>240</v>
          </cell>
          <cell r="L35">
            <v>19</v>
          </cell>
          <cell r="M35">
            <v>13</v>
          </cell>
        </row>
        <row r="36">
          <cell r="D36">
            <v>1550</v>
          </cell>
          <cell r="K36">
            <v>1423</v>
          </cell>
          <cell r="L36">
            <v>1076</v>
          </cell>
          <cell r="M36">
            <v>5511</v>
          </cell>
        </row>
      </sheetData>
      <sheetData sheetId="18">
        <row r="7">
          <cell r="D7">
            <v>1025</v>
          </cell>
          <cell r="K7">
            <v>6110</v>
          </cell>
          <cell r="L7">
            <v>2794</v>
          </cell>
          <cell r="M7">
            <v>10267</v>
          </cell>
        </row>
        <row r="8">
          <cell r="D8">
            <v>51</v>
          </cell>
          <cell r="K8">
            <v>151</v>
          </cell>
          <cell r="L8">
            <v>15</v>
          </cell>
          <cell r="M8">
            <v>26</v>
          </cell>
        </row>
        <row r="9">
          <cell r="D9">
            <v>23</v>
          </cell>
          <cell r="K9">
            <v>74</v>
          </cell>
          <cell r="L9">
            <v>18</v>
          </cell>
          <cell r="M9">
            <v>183</v>
          </cell>
        </row>
        <row r="10">
          <cell r="D10">
            <v>22</v>
          </cell>
          <cell r="K10">
            <v>325</v>
          </cell>
          <cell r="L10">
            <v>212</v>
          </cell>
          <cell r="M10">
            <v>807</v>
          </cell>
        </row>
        <row r="11">
          <cell r="D11">
            <v>50</v>
          </cell>
          <cell r="K11">
            <v>276</v>
          </cell>
          <cell r="L11">
            <v>127</v>
          </cell>
          <cell r="M11">
            <v>1014</v>
          </cell>
        </row>
        <row r="12">
          <cell r="D12">
            <v>59</v>
          </cell>
          <cell r="K12">
            <v>295</v>
          </cell>
          <cell r="L12">
            <v>68</v>
          </cell>
          <cell r="M12">
            <v>1065</v>
          </cell>
        </row>
        <row r="13">
          <cell r="D13">
            <v>32</v>
          </cell>
          <cell r="K13">
            <v>131</v>
          </cell>
          <cell r="L13">
            <v>49</v>
          </cell>
          <cell r="M13">
            <v>280</v>
          </cell>
        </row>
        <row r="14">
          <cell r="D14">
            <v>37</v>
          </cell>
          <cell r="K14">
            <v>202</v>
          </cell>
          <cell r="L14">
            <v>107</v>
          </cell>
          <cell r="M14">
            <v>494</v>
          </cell>
        </row>
        <row r="15">
          <cell r="D15">
            <v>30</v>
          </cell>
          <cell r="K15">
            <v>190</v>
          </cell>
          <cell r="L15">
            <v>101</v>
          </cell>
          <cell r="M15">
            <v>278</v>
          </cell>
        </row>
        <row r="16">
          <cell r="D16">
            <v>18</v>
          </cell>
          <cell r="K16">
            <v>27</v>
          </cell>
          <cell r="L16">
            <v>2</v>
          </cell>
          <cell r="M16">
            <v>28</v>
          </cell>
        </row>
        <row r="17">
          <cell r="D17">
            <v>18</v>
          </cell>
          <cell r="K17">
            <v>149</v>
          </cell>
          <cell r="L17">
            <v>57</v>
          </cell>
          <cell r="M17">
            <v>14</v>
          </cell>
        </row>
        <row r="18">
          <cell r="D18">
            <v>22</v>
          </cell>
          <cell r="K18">
            <v>53</v>
          </cell>
          <cell r="L18">
            <v>21</v>
          </cell>
          <cell r="M18">
            <v>142</v>
          </cell>
        </row>
        <row r="19">
          <cell r="D19">
            <v>45</v>
          </cell>
          <cell r="K19">
            <v>287</v>
          </cell>
          <cell r="L19">
            <v>218</v>
          </cell>
          <cell r="M19">
            <v>113</v>
          </cell>
        </row>
        <row r="20">
          <cell r="D20">
            <v>10</v>
          </cell>
          <cell r="K20">
            <v>32</v>
          </cell>
          <cell r="L20">
            <v>2</v>
          </cell>
          <cell r="M20">
            <v>24</v>
          </cell>
        </row>
        <row r="21">
          <cell r="D21">
            <v>24</v>
          </cell>
          <cell r="K21">
            <v>65</v>
          </cell>
          <cell r="L21">
            <v>4</v>
          </cell>
          <cell r="M21">
            <v>177</v>
          </cell>
        </row>
        <row r="22">
          <cell r="D22">
            <v>5</v>
          </cell>
          <cell r="K22">
            <v>11</v>
          </cell>
          <cell r="L22">
            <v>1</v>
          </cell>
          <cell r="M22">
            <v>13</v>
          </cell>
        </row>
        <row r="23">
          <cell r="D23">
            <v>6</v>
          </cell>
          <cell r="K23">
            <v>6</v>
          </cell>
          <cell r="L23">
            <v>0</v>
          </cell>
          <cell r="M23">
            <v>26</v>
          </cell>
        </row>
        <row r="24">
          <cell r="D24">
            <v>36</v>
          </cell>
          <cell r="K24">
            <v>45</v>
          </cell>
          <cell r="L24">
            <v>4</v>
          </cell>
          <cell r="M24">
            <v>20</v>
          </cell>
        </row>
        <row r="25">
          <cell r="D25">
            <v>36</v>
          </cell>
          <cell r="K25">
            <v>73</v>
          </cell>
          <cell r="L25">
            <v>21</v>
          </cell>
          <cell r="M25">
            <v>209</v>
          </cell>
        </row>
        <row r="26">
          <cell r="D26">
            <v>25</v>
          </cell>
          <cell r="K26">
            <v>48</v>
          </cell>
          <cell r="L26">
            <v>8</v>
          </cell>
          <cell r="M26">
            <v>136</v>
          </cell>
        </row>
        <row r="27">
          <cell r="D27">
            <v>38</v>
          </cell>
          <cell r="K27">
            <v>92</v>
          </cell>
          <cell r="L27">
            <v>28</v>
          </cell>
          <cell r="M27">
            <v>225</v>
          </cell>
        </row>
        <row r="28">
          <cell r="D28">
            <v>19</v>
          </cell>
          <cell r="K28">
            <v>31</v>
          </cell>
          <cell r="L28">
            <v>5</v>
          </cell>
          <cell r="M28">
            <v>51</v>
          </cell>
        </row>
        <row r="29">
          <cell r="D29">
            <v>39</v>
          </cell>
          <cell r="K29">
            <v>168</v>
          </cell>
          <cell r="L29">
            <v>59</v>
          </cell>
          <cell r="M29">
            <v>175</v>
          </cell>
        </row>
        <row r="30">
          <cell r="D30">
            <v>47</v>
          </cell>
          <cell r="K30">
            <v>98</v>
          </cell>
          <cell r="L30">
            <v>32</v>
          </cell>
          <cell r="M30">
            <v>233</v>
          </cell>
        </row>
        <row r="31">
          <cell r="D31">
            <v>7</v>
          </cell>
          <cell r="K31">
            <v>27</v>
          </cell>
          <cell r="L31">
            <v>13</v>
          </cell>
          <cell r="M31">
            <v>11</v>
          </cell>
        </row>
        <row r="32">
          <cell r="D32">
            <v>23</v>
          </cell>
          <cell r="K32">
            <v>43</v>
          </cell>
          <cell r="L32">
            <v>7</v>
          </cell>
          <cell r="M32">
            <v>127</v>
          </cell>
        </row>
        <row r="33">
          <cell r="D33">
            <v>34</v>
          </cell>
          <cell r="K33">
            <v>65</v>
          </cell>
          <cell r="L33">
            <v>27</v>
          </cell>
          <cell r="M33">
            <v>61</v>
          </cell>
        </row>
        <row r="34">
          <cell r="D34">
            <v>46</v>
          </cell>
          <cell r="K34">
            <v>78</v>
          </cell>
          <cell r="L34">
            <v>6</v>
          </cell>
          <cell r="M34">
            <v>4</v>
          </cell>
        </row>
        <row r="35">
          <cell r="D35">
            <v>36</v>
          </cell>
          <cell r="K35">
            <v>67</v>
          </cell>
          <cell r="L35">
            <v>19</v>
          </cell>
          <cell r="M35">
            <v>6</v>
          </cell>
        </row>
        <row r="36">
          <cell r="D36">
            <v>187</v>
          </cell>
          <cell r="K36">
            <v>3001</v>
          </cell>
          <cell r="L36">
            <v>1563</v>
          </cell>
          <cell r="M36">
            <v>4325</v>
          </cell>
        </row>
      </sheetData>
      <sheetData sheetId="19">
        <row r="7">
          <cell r="D7">
            <v>16090</v>
          </cell>
          <cell r="F7">
            <v>3580</v>
          </cell>
          <cell r="J7">
            <v>894</v>
          </cell>
          <cell r="K7">
            <v>68</v>
          </cell>
          <cell r="L7">
            <v>660</v>
          </cell>
          <cell r="P7">
            <v>6199</v>
          </cell>
          <cell r="T7">
            <v>5229</v>
          </cell>
        </row>
        <row r="8">
          <cell r="D8">
            <v>914</v>
          </cell>
          <cell r="F8">
            <v>182</v>
          </cell>
          <cell r="J8">
            <v>12</v>
          </cell>
          <cell r="L8">
            <v>107</v>
          </cell>
          <cell r="P8">
            <v>342</v>
          </cell>
          <cell r="T8">
            <v>300</v>
          </cell>
        </row>
        <row r="9">
          <cell r="D9">
            <v>526</v>
          </cell>
          <cell r="F9">
            <v>124</v>
          </cell>
          <cell r="J9">
            <v>20</v>
          </cell>
          <cell r="L9">
            <v>24</v>
          </cell>
          <cell r="P9">
            <v>196</v>
          </cell>
          <cell r="T9">
            <v>180</v>
          </cell>
        </row>
        <row r="10">
          <cell r="D10">
            <v>651</v>
          </cell>
          <cell r="F10">
            <v>80</v>
          </cell>
          <cell r="J10">
            <v>36</v>
          </cell>
          <cell r="L10">
            <v>51</v>
          </cell>
          <cell r="P10">
            <v>285</v>
          </cell>
          <cell r="T10">
            <v>233</v>
          </cell>
        </row>
        <row r="11">
          <cell r="D11">
            <v>555</v>
          </cell>
          <cell r="F11">
            <v>128</v>
          </cell>
          <cell r="J11">
            <v>26</v>
          </cell>
          <cell r="L11">
            <v>22</v>
          </cell>
          <cell r="P11">
            <v>227</v>
          </cell>
          <cell r="T11">
            <v>193</v>
          </cell>
        </row>
        <row r="12">
          <cell r="D12">
            <v>535</v>
          </cell>
          <cell r="F12">
            <v>85</v>
          </cell>
          <cell r="J12">
            <v>25</v>
          </cell>
          <cell r="L12">
            <v>1</v>
          </cell>
          <cell r="P12">
            <v>226</v>
          </cell>
          <cell r="T12">
            <v>181</v>
          </cell>
        </row>
        <row r="13">
          <cell r="D13">
            <v>402</v>
          </cell>
          <cell r="F13">
            <v>117</v>
          </cell>
          <cell r="J13">
            <v>54</v>
          </cell>
          <cell r="L13">
            <v>2</v>
          </cell>
          <cell r="P13">
            <v>133</v>
          </cell>
          <cell r="T13">
            <v>109</v>
          </cell>
        </row>
        <row r="14">
          <cell r="D14">
            <v>740</v>
          </cell>
          <cell r="F14">
            <v>190</v>
          </cell>
          <cell r="J14">
            <v>55</v>
          </cell>
          <cell r="L14">
            <v>52</v>
          </cell>
          <cell r="P14">
            <v>289</v>
          </cell>
          <cell r="T14">
            <v>241</v>
          </cell>
        </row>
        <row r="15">
          <cell r="D15">
            <v>545</v>
          </cell>
          <cell r="F15">
            <v>91</v>
          </cell>
          <cell r="J15">
            <v>27</v>
          </cell>
          <cell r="L15">
            <v>18</v>
          </cell>
          <cell r="P15">
            <v>247</v>
          </cell>
          <cell r="T15">
            <v>202</v>
          </cell>
        </row>
        <row r="16">
          <cell r="D16">
            <v>460</v>
          </cell>
          <cell r="F16">
            <v>108</v>
          </cell>
          <cell r="J16">
            <v>25</v>
          </cell>
          <cell r="L16">
            <v>20</v>
          </cell>
          <cell r="P16">
            <v>176</v>
          </cell>
          <cell r="T16">
            <v>158</v>
          </cell>
        </row>
        <row r="17">
          <cell r="D17">
            <v>301</v>
          </cell>
          <cell r="F17">
            <v>106</v>
          </cell>
          <cell r="J17">
            <v>26</v>
          </cell>
          <cell r="L17">
            <v>35</v>
          </cell>
          <cell r="P17">
            <v>78</v>
          </cell>
          <cell r="T17">
            <v>67</v>
          </cell>
        </row>
        <row r="18">
          <cell r="D18">
            <v>328</v>
          </cell>
          <cell r="F18">
            <v>135</v>
          </cell>
          <cell r="J18">
            <v>23</v>
          </cell>
          <cell r="L18">
            <v>25</v>
          </cell>
          <cell r="P18">
            <v>99</v>
          </cell>
          <cell r="T18">
            <v>83</v>
          </cell>
        </row>
        <row r="19">
          <cell r="D19">
            <v>720</v>
          </cell>
          <cell r="F19">
            <v>99</v>
          </cell>
          <cell r="J19">
            <v>37</v>
          </cell>
          <cell r="L19">
            <v>5</v>
          </cell>
          <cell r="P19">
            <v>341</v>
          </cell>
          <cell r="T19">
            <v>290</v>
          </cell>
        </row>
        <row r="20">
          <cell r="D20">
            <v>315</v>
          </cell>
          <cell r="F20">
            <v>56</v>
          </cell>
          <cell r="J20">
            <v>19</v>
          </cell>
          <cell r="L20">
            <v>0</v>
          </cell>
          <cell r="P20">
            <v>127</v>
          </cell>
          <cell r="T20">
            <v>103</v>
          </cell>
        </row>
        <row r="21">
          <cell r="D21">
            <v>487</v>
          </cell>
          <cell r="F21">
            <v>52</v>
          </cell>
          <cell r="J21">
            <v>14</v>
          </cell>
          <cell r="L21">
            <v>4</v>
          </cell>
          <cell r="P21">
            <v>259</v>
          </cell>
          <cell r="T21">
            <v>219</v>
          </cell>
        </row>
        <row r="22">
          <cell r="D22">
            <v>351</v>
          </cell>
          <cell r="F22">
            <v>91</v>
          </cell>
          <cell r="J22">
            <v>45</v>
          </cell>
          <cell r="L22">
            <v>2</v>
          </cell>
          <cell r="P22">
            <v>142</v>
          </cell>
          <cell r="T22">
            <v>117</v>
          </cell>
        </row>
        <row r="23">
          <cell r="D23">
            <v>237</v>
          </cell>
          <cell r="F23">
            <v>64</v>
          </cell>
          <cell r="J23">
            <v>20</v>
          </cell>
          <cell r="L23">
            <v>21</v>
          </cell>
          <cell r="P23">
            <v>86</v>
          </cell>
          <cell r="T23">
            <v>68</v>
          </cell>
        </row>
        <row r="24">
          <cell r="D24">
            <v>381</v>
          </cell>
          <cell r="F24">
            <v>91</v>
          </cell>
          <cell r="J24">
            <v>23</v>
          </cell>
          <cell r="L24">
            <v>26</v>
          </cell>
          <cell r="P24">
            <v>142</v>
          </cell>
          <cell r="T24">
            <v>121</v>
          </cell>
        </row>
        <row r="25">
          <cell r="D25">
            <v>326</v>
          </cell>
          <cell r="F25">
            <v>106</v>
          </cell>
          <cell r="J25">
            <v>34</v>
          </cell>
          <cell r="L25">
            <v>41</v>
          </cell>
          <cell r="P25">
            <v>99</v>
          </cell>
          <cell r="T25">
            <v>85</v>
          </cell>
        </row>
        <row r="26">
          <cell r="D26">
            <v>402</v>
          </cell>
          <cell r="F26">
            <v>104</v>
          </cell>
          <cell r="J26">
            <v>51</v>
          </cell>
          <cell r="L26">
            <v>34</v>
          </cell>
          <cell r="P26">
            <v>116</v>
          </cell>
          <cell r="T26">
            <v>101</v>
          </cell>
        </row>
        <row r="27">
          <cell r="D27">
            <v>432</v>
          </cell>
          <cell r="F27">
            <v>150</v>
          </cell>
          <cell r="J27">
            <v>62</v>
          </cell>
          <cell r="L27">
            <v>16</v>
          </cell>
          <cell r="P27">
            <v>114</v>
          </cell>
          <cell r="T27">
            <v>99</v>
          </cell>
        </row>
        <row r="28">
          <cell r="D28">
            <v>380</v>
          </cell>
          <cell r="F28">
            <v>96</v>
          </cell>
          <cell r="J28">
            <v>27</v>
          </cell>
          <cell r="L28">
            <v>26</v>
          </cell>
          <cell r="P28">
            <v>154</v>
          </cell>
          <cell r="T28">
            <v>134</v>
          </cell>
        </row>
        <row r="29">
          <cell r="D29">
            <v>651</v>
          </cell>
          <cell r="F29">
            <v>89</v>
          </cell>
          <cell r="J29">
            <v>19</v>
          </cell>
          <cell r="L29">
            <v>6</v>
          </cell>
          <cell r="P29">
            <v>293</v>
          </cell>
          <cell r="T29">
            <v>241</v>
          </cell>
        </row>
        <row r="30">
          <cell r="D30">
            <v>437</v>
          </cell>
          <cell r="F30">
            <v>159</v>
          </cell>
          <cell r="J30">
            <v>24</v>
          </cell>
          <cell r="L30">
            <v>3</v>
          </cell>
          <cell r="P30">
            <v>155</v>
          </cell>
          <cell r="T30">
            <v>137</v>
          </cell>
        </row>
        <row r="31">
          <cell r="D31">
            <v>362</v>
          </cell>
          <cell r="F31">
            <v>62</v>
          </cell>
          <cell r="J31">
            <v>9</v>
          </cell>
          <cell r="L31">
            <v>8</v>
          </cell>
          <cell r="P31">
            <v>153</v>
          </cell>
          <cell r="T31">
            <v>140</v>
          </cell>
        </row>
        <row r="32">
          <cell r="D32">
            <v>240</v>
          </cell>
          <cell r="F32">
            <v>45</v>
          </cell>
          <cell r="J32">
            <v>14</v>
          </cell>
          <cell r="L32">
            <v>30</v>
          </cell>
          <cell r="P32">
            <v>89</v>
          </cell>
          <cell r="T32">
            <v>74</v>
          </cell>
        </row>
        <row r="33">
          <cell r="D33">
            <v>358</v>
          </cell>
          <cell r="F33">
            <v>104</v>
          </cell>
          <cell r="J33">
            <v>33</v>
          </cell>
          <cell r="L33">
            <v>34</v>
          </cell>
          <cell r="P33">
            <v>108</v>
          </cell>
          <cell r="T33">
            <v>98</v>
          </cell>
        </row>
        <row r="34">
          <cell r="D34">
            <v>327</v>
          </cell>
          <cell r="F34">
            <v>90</v>
          </cell>
          <cell r="J34">
            <v>27</v>
          </cell>
          <cell r="L34">
            <v>1</v>
          </cell>
          <cell r="P34">
            <v>101</v>
          </cell>
          <cell r="T34">
            <v>92</v>
          </cell>
        </row>
        <row r="35">
          <cell r="D35">
            <v>563</v>
          </cell>
          <cell r="F35">
            <v>125</v>
          </cell>
          <cell r="J35">
            <v>46</v>
          </cell>
          <cell r="L35">
            <v>24</v>
          </cell>
          <cell r="P35">
            <v>167</v>
          </cell>
          <cell r="T35">
            <v>148</v>
          </cell>
        </row>
        <row r="36">
          <cell r="D36">
            <v>3164</v>
          </cell>
          <cell r="F36">
            <v>651</v>
          </cell>
          <cell r="J36">
            <v>61</v>
          </cell>
          <cell r="L36">
            <v>22</v>
          </cell>
          <cell r="P36">
            <v>1255</v>
          </cell>
          <cell r="T36">
            <v>1015</v>
          </cell>
        </row>
      </sheetData>
      <sheetData sheetId="20">
        <row r="7">
          <cell r="D7">
            <v>15318</v>
          </cell>
          <cell r="F7">
            <v>4152</v>
          </cell>
          <cell r="J7">
            <v>977</v>
          </cell>
          <cell r="K7">
            <v>29</v>
          </cell>
          <cell r="L7">
            <v>332</v>
          </cell>
          <cell r="M7">
            <v>13897</v>
          </cell>
          <cell r="P7">
            <v>3508</v>
          </cell>
          <cell r="T7">
            <v>2982</v>
          </cell>
        </row>
        <row r="8">
          <cell r="D8">
            <v>853</v>
          </cell>
          <cell r="F8">
            <v>201</v>
          </cell>
          <cell r="J8">
            <v>26</v>
          </cell>
          <cell r="K8">
            <v>0</v>
          </cell>
          <cell r="L8">
            <v>10</v>
          </cell>
          <cell r="M8">
            <v>688</v>
          </cell>
          <cell r="P8">
            <v>253</v>
          </cell>
          <cell r="T8">
            <v>223</v>
          </cell>
        </row>
        <row r="9">
          <cell r="D9">
            <v>500</v>
          </cell>
          <cell r="F9">
            <v>95</v>
          </cell>
          <cell r="J9">
            <v>34</v>
          </cell>
          <cell r="K9">
            <v>0</v>
          </cell>
          <cell r="L9">
            <v>9</v>
          </cell>
          <cell r="M9">
            <v>390</v>
          </cell>
          <cell r="P9">
            <v>161</v>
          </cell>
          <cell r="T9">
            <v>145</v>
          </cell>
        </row>
        <row r="10">
          <cell r="D10">
            <v>684</v>
          </cell>
          <cell r="F10">
            <v>111</v>
          </cell>
          <cell r="J10">
            <v>27</v>
          </cell>
          <cell r="K10">
            <v>0</v>
          </cell>
          <cell r="L10">
            <v>35</v>
          </cell>
          <cell r="M10">
            <v>648</v>
          </cell>
          <cell r="P10">
            <v>158</v>
          </cell>
          <cell r="T10">
            <v>124</v>
          </cell>
        </row>
        <row r="11">
          <cell r="D11">
            <v>618</v>
          </cell>
          <cell r="F11">
            <v>183</v>
          </cell>
          <cell r="J11">
            <v>39</v>
          </cell>
          <cell r="K11">
            <v>0</v>
          </cell>
          <cell r="L11">
            <v>7</v>
          </cell>
          <cell r="M11">
            <v>537</v>
          </cell>
          <cell r="P11">
            <v>118</v>
          </cell>
          <cell r="T11">
            <v>107</v>
          </cell>
        </row>
        <row r="12">
          <cell r="D12">
            <v>670</v>
          </cell>
          <cell r="F12">
            <v>227</v>
          </cell>
          <cell r="J12">
            <v>23</v>
          </cell>
          <cell r="K12">
            <v>0</v>
          </cell>
          <cell r="L12">
            <v>4</v>
          </cell>
          <cell r="M12">
            <v>636</v>
          </cell>
          <cell r="P12">
            <v>137</v>
          </cell>
          <cell r="T12">
            <v>100</v>
          </cell>
        </row>
        <row r="13">
          <cell r="D13">
            <v>404</v>
          </cell>
          <cell r="F13">
            <v>130</v>
          </cell>
          <cell r="J13">
            <v>43</v>
          </cell>
          <cell r="K13">
            <v>0</v>
          </cell>
          <cell r="L13">
            <v>0</v>
          </cell>
          <cell r="M13">
            <v>378</v>
          </cell>
          <cell r="P13">
            <v>75</v>
          </cell>
          <cell r="T13">
            <v>61</v>
          </cell>
        </row>
        <row r="14">
          <cell r="D14">
            <v>619</v>
          </cell>
          <cell r="F14">
            <v>165</v>
          </cell>
          <cell r="J14">
            <v>26</v>
          </cell>
          <cell r="K14">
            <v>0</v>
          </cell>
          <cell r="L14">
            <v>4</v>
          </cell>
          <cell r="M14">
            <v>592</v>
          </cell>
          <cell r="P14">
            <v>150</v>
          </cell>
          <cell r="T14">
            <v>131</v>
          </cell>
        </row>
        <row r="15">
          <cell r="D15">
            <v>540</v>
          </cell>
          <cell r="F15">
            <v>117</v>
          </cell>
          <cell r="J15">
            <v>42</v>
          </cell>
          <cell r="K15">
            <v>0</v>
          </cell>
          <cell r="L15">
            <v>15</v>
          </cell>
          <cell r="M15">
            <v>494</v>
          </cell>
          <cell r="P15">
            <v>133</v>
          </cell>
          <cell r="T15">
            <v>112</v>
          </cell>
        </row>
        <row r="16">
          <cell r="D16">
            <v>444</v>
          </cell>
          <cell r="F16">
            <v>127</v>
          </cell>
          <cell r="J16">
            <v>29</v>
          </cell>
          <cell r="K16">
            <v>0</v>
          </cell>
          <cell r="L16">
            <v>15</v>
          </cell>
          <cell r="M16">
            <v>437</v>
          </cell>
          <cell r="P16">
            <v>83</v>
          </cell>
          <cell r="T16">
            <v>75</v>
          </cell>
        </row>
        <row r="17">
          <cell r="D17">
            <v>270</v>
          </cell>
          <cell r="F17">
            <v>97</v>
          </cell>
          <cell r="J17">
            <v>33</v>
          </cell>
          <cell r="K17">
            <v>0</v>
          </cell>
          <cell r="L17">
            <v>7</v>
          </cell>
          <cell r="M17">
            <v>251</v>
          </cell>
          <cell r="P17">
            <v>77</v>
          </cell>
          <cell r="T17">
            <v>62</v>
          </cell>
        </row>
        <row r="18">
          <cell r="D18">
            <v>337</v>
          </cell>
          <cell r="F18">
            <v>150</v>
          </cell>
          <cell r="J18">
            <v>29</v>
          </cell>
          <cell r="K18">
            <v>0</v>
          </cell>
          <cell r="L18">
            <v>23</v>
          </cell>
          <cell r="M18">
            <v>328</v>
          </cell>
          <cell r="P18">
            <v>64</v>
          </cell>
          <cell r="T18">
            <v>54</v>
          </cell>
        </row>
        <row r="19">
          <cell r="D19">
            <v>753</v>
          </cell>
          <cell r="F19">
            <v>125</v>
          </cell>
          <cell r="J19">
            <v>44</v>
          </cell>
          <cell r="K19">
            <v>0</v>
          </cell>
          <cell r="L19">
            <v>2</v>
          </cell>
          <cell r="M19">
            <v>683</v>
          </cell>
          <cell r="P19">
            <v>229</v>
          </cell>
          <cell r="T19">
            <v>193</v>
          </cell>
        </row>
        <row r="20">
          <cell r="D20">
            <v>314</v>
          </cell>
          <cell r="F20">
            <v>78</v>
          </cell>
          <cell r="J20">
            <v>32</v>
          </cell>
          <cell r="K20">
            <v>2</v>
          </cell>
          <cell r="L20">
            <v>0</v>
          </cell>
          <cell r="M20">
            <v>300</v>
          </cell>
          <cell r="P20">
            <v>92</v>
          </cell>
          <cell r="T20">
            <v>82</v>
          </cell>
        </row>
        <row r="21">
          <cell r="D21">
            <v>491</v>
          </cell>
          <cell r="F21">
            <v>95</v>
          </cell>
          <cell r="J21">
            <v>30</v>
          </cell>
          <cell r="K21">
            <v>0</v>
          </cell>
          <cell r="L21">
            <v>3</v>
          </cell>
          <cell r="M21">
            <v>462</v>
          </cell>
          <cell r="P21">
            <v>123</v>
          </cell>
          <cell r="T21">
            <v>114</v>
          </cell>
        </row>
        <row r="22">
          <cell r="D22">
            <v>314</v>
          </cell>
          <cell r="F22">
            <v>92</v>
          </cell>
          <cell r="J22">
            <v>42</v>
          </cell>
          <cell r="K22">
            <v>0</v>
          </cell>
          <cell r="L22">
            <v>5</v>
          </cell>
          <cell r="M22">
            <v>287</v>
          </cell>
          <cell r="P22">
            <v>89</v>
          </cell>
          <cell r="T22">
            <v>80</v>
          </cell>
        </row>
        <row r="23">
          <cell r="D23">
            <v>262</v>
          </cell>
          <cell r="F23">
            <v>79</v>
          </cell>
          <cell r="J23">
            <v>27</v>
          </cell>
          <cell r="K23">
            <v>0</v>
          </cell>
          <cell r="L23">
            <v>3</v>
          </cell>
          <cell r="M23">
            <v>227</v>
          </cell>
          <cell r="P23">
            <v>71</v>
          </cell>
          <cell r="T23">
            <v>56</v>
          </cell>
        </row>
        <row r="24">
          <cell r="D24">
            <v>373</v>
          </cell>
          <cell r="F24">
            <v>95</v>
          </cell>
          <cell r="J24">
            <v>20</v>
          </cell>
          <cell r="K24">
            <v>0</v>
          </cell>
          <cell r="L24">
            <v>16</v>
          </cell>
          <cell r="M24">
            <v>356</v>
          </cell>
          <cell r="P24">
            <v>98</v>
          </cell>
          <cell r="T24">
            <v>84</v>
          </cell>
        </row>
        <row r="25">
          <cell r="D25">
            <v>373</v>
          </cell>
          <cell r="F25">
            <v>134</v>
          </cell>
          <cell r="J25">
            <v>36</v>
          </cell>
          <cell r="K25">
            <v>5</v>
          </cell>
          <cell r="L25">
            <v>43</v>
          </cell>
          <cell r="M25">
            <v>301</v>
          </cell>
          <cell r="P25">
            <v>85</v>
          </cell>
          <cell r="T25">
            <v>65</v>
          </cell>
        </row>
        <row r="26">
          <cell r="D26">
            <v>346</v>
          </cell>
          <cell r="F26">
            <v>87</v>
          </cell>
          <cell r="J26">
            <v>41</v>
          </cell>
          <cell r="K26">
            <v>0</v>
          </cell>
          <cell r="L26">
            <v>5</v>
          </cell>
          <cell r="M26">
            <v>315</v>
          </cell>
          <cell r="P26">
            <v>75</v>
          </cell>
          <cell r="T26">
            <v>61</v>
          </cell>
        </row>
        <row r="27">
          <cell r="D27">
            <v>388</v>
          </cell>
          <cell r="F27">
            <v>162</v>
          </cell>
          <cell r="J27">
            <v>38</v>
          </cell>
          <cell r="K27">
            <v>0</v>
          </cell>
          <cell r="L27">
            <v>30</v>
          </cell>
          <cell r="M27">
            <v>367</v>
          </cell>
          <cell r="P27">
            <v>69</v>
          </cell>
          <cell r="T27">
            <v>63</v>
          </cell>
        </row>
        <row r="28">
          <cell r="D28">
            <v>344</v>
          </cell>
          <cell r="F28">
            <v>79</v>
          </cell>
          <cell r="J28">
            <v>15</v>
          </cell>
          <cell r="K28">
            <v>0</v>
          </cell>
          <cell r="L28">
            <v>4</v>
          </cell>
          <cell r="M28">
            <v>332</v>
          </cell>
          <cell r="P28">
            <v>96</v>
          </cell>
          <cell r="T28">
            <v>91</v>
          </cell>
        </row>
        <row r="29">
          <cell r="D29">
            <v>595</v>
          </cell>
          <cell r="F29">
            <v>123</v>
          </cell>
          <cell r="J29">
            <v>34</v>
          </cell>
          <cell r="K29">
            <v>1</v>
          </cell>
          <cell r="L29">
            <v>22</v>
          </cell>
          <cell r="M29">
            <v>477</v>
          </cell>
          <cell r="P29">
            <v>140</v>
          </cell>
          <cell r="T29">
            <v>127</v>
          </cell>
        </row>
        <row r="30">
          <cell r="D30">
            <v>413</v>
          </cell>
          <cell r="F30">
            <v>160</v>
          </cell>
          <cell r="J30">
            <v>28</v>
          </cell>
          <cell r="K30">
            <v>0</v>
          </cell>
          <cell r="L30">
            <v>2</v>
          </cell>
          <cell r="M30">
            <v>343</v>
          </cell>
          <cell r="P30">
            <v>68</v>
          </cell>
          <cell r="T30">
            <v>53</v>
          </cell>
        </row>
        <row r="31">
          <cell r="D31">
            <v>339</v>
          </cell>
          <cell r="F31">
            <v>75</v>
          </cell>
          <cell r="J31">
            <v>26</v>
          </cell>
          <cell r="K31">
            <v>8</v>
          </cell>
          <cell r="L31">
            <v>1</v>
          </cell>
          <cell r="M31">
            <v>321</v>
          </cell>
          <cell r="P31">
            <v>88</v>
          </cell>
          <cell r="T31">
            <v>80</v>
          </cell>
        </row>
        <row r="32">
          <cell r="D32">
            <v>258</v>
          </cell>
          <cell r="F32">
            <v>50</v>
          </cell>
          <cell r="J32">
            <v>16</v>
          </cell>
          <cell r="K32">
            <v>2</v>
          </cell>
          <cell r="L32">
            <v>34</v>
          </cell>
          <cell r="M32">
            <v>244</v>
          </cell>
          <cell r="P32">
            <v>74</v>
          </cell>
          <cell r="T32">
            <v>66</v>
          </cell>
        </row>
        <row r="33">
          <cell r="D33">
            <v>358</v>
          </cell>
          <cell r="F33">
            <v>129</v>
          </cell>
          <cell r="J33">
            <v>31</v>
          </cell>
          <cell r="K33">
            <v>0</v>
          </cell>
          <cell r="L33">
            <v>22</v>
          </cell>
          <cell r="M33">
            <v>338</v>
          </cell>
          <cell r="P33">
            <v>57</v>
          </cell>
          <cell r="T33">
            <v>51</v>
          </cell>
        </row>
        <row r="34">
          <cell r="D34">
            <v>308</v>
          </cell>
          <cell r="F34">
            <v>112</v>
          </cell>
          <cell r="J34">
            <v>26</v>
          </cell>
          <cell r="K34">
            <v>0</v>
          </cell>
          <cell r="L34">
            <v>0</v>
          </cell>
          <cell r="M34">
            <v>293</v>
          </cell>
          <cell r="P34">
            <v>70</v>
          </cell>
          <cell r="T34">
            <v>62</v>
          </cell>
        </row>
        <row r="35">
          <cell r="D35">
            <v>592</v>
          </cell>
          <cell r="F35">
            <v>142</v>
          </cell>
          <cell r="J35">
            <v>49</v>
          </cell>
          <cell r="K35">
            <v>11</v>
          </cell>
          <cell r="L35">
            <v>8</v>
          </cell>
          <cell r="M35">
            <v>567</v>
          </cell>
          <cell r="P35">
            <v>145</v>
          </cell>
          <cell r="T35">
            <v>121</v>
          </cell>
        </row>
        <row r="36">
          <cell r="D36">
            <v>2558</v>
          </cell>
          <cell r="F36">
            <v>732</v>
          </cell>
          <cell r="J36">
            <v>91</v>
          </cell>
          <cell r="K36">
            <v>0</v>
          </cell>
          <cell r="L36">
            <v>3</v>
          </cell>
          <cell r="M36">
            <v>2305</v>
          </cell>
          <cell r="P36">
            <v>430</v>
          </cell>
          <cell r="T36">
            <v>339</v>
          </cell>
        </row>
      </sheetData>
      <sheetData sheetId="21">
        <row r="7">
          <cell r="D7">
            <v>10560</v>
          </cell>
          <cell r="L7">
            <v>14803</v>
          </cell>
          <cell r="M7">
            <v>9604</v>
          </cell>
          <cell r="N7">
            <v>32002</v>
          </cell>
        </row>
        <row r="8">
          <cell r="D8">
            <v>405</v>
          </cell>
          <cell r="L8">
            <v>1068</v>
          </cell>
          <cell r="M8">
            <v>770</v>
          </cell>
          <cell r="N8">
            <v>320</v>
          </cell>
        </row>
        <row r="9">
          <cell r="D9">
            <v>115</v>
          </cell>
          <cell r="L9">
            <v>237</v>
          </cell>
          <cell r="M9">
            <v>130</v>
          </cell>
          <cell r="N9">
            <v>658</v>
          </cell>
        </row>
        <row r="10">
          <cell r="D10">
            <v>566</v>
          </cell>
          <cell r="L10">
            <v>645</v>
          </cell>
          <cell r="M10">
            <v>504</v>
          </cell>
          <cell r="N10">
            <v>2959</v>
          </cell>
        </row>
        <row r="11">
          <cell r="D11">
            <v>845</v>
          </cell>
          <cell r="L11">
            <v>431</v>
          </cell>
          <cell r="M11">
            <v>314</v>
          </cell>
          <cell r="N11">
            <v>3187</v>
          </cell>
        </row>
        <row r="12">
          <cell r="D12">
            <v>601</v>
          </cell>
          <cell r="L12">
            <v>675</v>
          </cell>
          <cell r="M12">
            <v>277</v>
          </cell>
          <cell r="N12">
            <v>3003</v>
          </cell>
        </row>
        <row r="13">
          <cell r="D13">
            <v>564</v>
          </cell>
          <cell r="L13">
            <v>323</v>
          </cell>
          <cell r="M13">
            <v>170</v>
          </cell>
          <cell r="N13">
            <v>976</v>
          </cell>
        </row>
        <row r="14">
          <cell r="D14">
            <v>473</v>
          </cell>
          <cell r="L14">
            <v>605</v>
          </cell>
          <cell r="M14">
            <v>368</v>
          </cell>
          <cell r="N14">
            <v>1476</v>
          </cell>
        </row>
        <row r="15">
          <cell r="D15">
            <v>172</v>
          </cell>
          <cell r="L15">
            <v>233</v>
          </cell>
          <cell r="M15">
            <v>233</v>
          </cell>
          <cell r="N15">
            <v>936</v>
          </cell>
        </row>
        <row r="16">
          <cell r="D16">
            <v>224</v>
          </cell>
          <cell r="L16">
            <v>366</v>
          </cell>
          <cell r="M16">
            <v>138</v>
          </cell>
          <cell r="N16">
            <v>139</v>
          </cell>
        </row>
        <row r="17">
          <cell r="D17">
            <v>263</v>
          </cell>
          <cell r="L17">
            <v>552</v>
          </cell>
          <cell r="M17">
            <v>212</v>
          </cell>
          <cell r="N17">
            <v>170</v>
          </cell>
        </row>
        <row r="18">
          <cell r="D18">
            <v>147</v>
          </cell>
          <cell r="L18">
            <v>107</v>
          </cell>
          <cell r="M18">
            <v>65</v>
          </cell>
          <cell r="N18">
            <v>464</v>
          </cell>
        </row>
        <row r="19">
          <cell r="D19">
            <v>518</v>
          </cell>
          <cell r="L19">
            <v>815</v>
          </cell>
          <cell r="M19">
            <v>525</v>
          </cell>
          <cell r="N19">
            <v>404</v>
          </cell>
        </row>
        <row r="20">
          <cell r="D20">
            <v>40</v>
          </cell>
          <cell r="L20">
            <v>251</v>
          </cell>
          <cell r="M20">
            <v>209</v>
          </cell>
          <cell r="N20">
            <v>145</v>
          </cell>
        </row>
        <row r="21">
          <cell r="D21">
            <v>124</v>
          </cell>
          <cell r="L21">
            <v>536</v>
          </cell>
          <cell r="M21">
            <v>416</v>
          </cell>
          <cell r="N21">
            <v>624</v>
          </cell>
        </row>
        <row r="22">
          <cell r="D22">
            <v>38</v>
          </cell>
          <cell r="L22">
            <v>44</v>
          </cell>
          <cell r="M22">
            <v>8</v>
          </cell>
          <cell r="N22">
            <v>44</v>
          </cell>
        </row>
        <row r="23">
          <cell r="D23">
            <v>152</v>
          </cell>
          <cell r="L23">
            <v>171</v>
          </cell>
          <cell r="M23">
            <v>29</v>
          </cell>
          <cell r="N23">
            <v>100</v>
          </cell>
        </row>
        <row r="24">
          <cell r="D24">
            <v>125</v>
          </cell>
          <cell r="L24">
            <v>362</v>
          </cell>
          <cell r="M24">
            <v>246</v>
          </cell>
          <cell r="N24">
            <v>79</v>
          </cell>
        </row>
        <row r="25">
          <cell r="D25">
            <v>174</v>
          </cell>
          <cell r="L25">
            <v>367</v>
          </cell>
          <cell r="M25">
            <v>261</v>
          </cell>
          <cell r="N25">
            <v>806</v>
          </cell>
        </row>
        <row r="26">
          <cell r="D26">
            <v>58</v>
          </cell>
          <cell r="L26">
            <v>65</v>
          </cell>
          <cell r="M26">
            <v>51</v>
          </cell>
          <cell r="N26">
            <v>467</v>
          </cell>
        </row>
        <row r="27">
          <cell r="D27">
            <v>241</v>
          </cell>
          <cell r="L27">
            <v>454</v>
          </cell>
          <cell r="M27">
            <v>455</v>
          </cell>
          <cell r="N27">
            <v>762</v>
          </cell>
        </row>
        <row r="28">
          <cell r="D28">
            <v>50</v>
          </cell>
          <cell r="L28">
            <v>366</v>
          </cell>
          <cell r="M28">
            <v>344</v>
          </cell>
          <cell r="N28">
            <v>164</v>
          </cell>
        </row>
        <row r="29">
          <cell r="D29">
            <v>246</v>
          </cell>
          <cell r="L29">
            <v>604</v>
          </cell>
          <cell r="M29">
            <v>436</v>
          </cell>
          <cell r="N29">
            <v>577</v>
          </cell>
        </row>
        <row r="30">
          <cell r="D30">
            <v>266</v>
          </cell>
          <cell r="L30">
            <v>634</v>
          </cell>
          <cell r="M30">
            <v>374</v>
          </cell>
          <cell r="N30">
            <v>741</v>
          </cell>
        </row>
        <row r="31">
          <cell r="D31">
            <v>141</v>
          </cell>
          <cell r="L31">
            <v>181</v>
          </cell>
          <cell r="M31">
            <v>32</v>
          </cell>
          <cell r="N31">
            <v>34</v>
          </cell>
        </row>
        <row r="32">
          <cell r="D32">
            <v>151</v>
          </cell>
          <cell r="L32">
            <v>125</v>
          </cell>
          <cell r="M32">
            <v>22</v>
          </cell>
          <cell r="N32">
            <v>418</v>
          </cell>
        </row>
        <row r="33">
          <cell r="D33">
            <v>145</v>
          </cell>
          <cell r="L33">
            <v>495</v>
          </cell>
          <cell r="M33">
            <v>308</v>
          </cell>
          <cell r="N33">
            <v>160</v>
          </cell>
        </row>
        <row r="34">
          <cell r="D34">
            <v>305</v>
          </cell>
          <cell r="L34">
            <v>360</v>
          </cell>
          <cell r="M34">
            <v>28</v>
          </cell>
          <cell r="N34">
            <v>86</v>
          </cell>
        </row>
        <row r="35">
          <cell r="D35">
            <v>317</v>
          </cell>
          <cell r="L35">
            <v>450</v>
          </cell>
          <cell r="M35">
            <v>91</v>
          </cell>
          <cell r="N35">
            <v>32</v>
          </cell>
        </row>
        <row r="36">
          <cell r="D36">
            <v>3094</v>
          </cell>
          <cell r="L36">
            <v>3281</v>
          </cell>
          <cell r="M36">
            <v>2588</v>
          </cell>
          <cell r="N36">
            <v>12071</v>
          </cell>
        </row>
      </sheetData>
      <sheetData sheetId="22">
        <row r="7">
          <cell r="D7">
            <v>2946</v>
          </cell>
          <cell r="L7">
            <v>16723</v>
          </cell>
          <cell r="M7">
            <v>7913</v>
          </cell>
          <cell r="N7">
            <v>27574</v>
          </cell>
        </row>
        <row r="8">
          <cell r="D8">
            <v>232</v>
          </cell>
          <cell r="L8">
            <v>500</v>
          </cell>
          <cell r="M8">
            <v>65</v>
          </cell>
          <cell r="N8">
            <v>107</v>
          </cell>
        </row>
        <row r="9">
          <cell r="D9">
            <v>84</v>
          </cell>
          <cell r="L9">
            <v>230</v>
          </cell>
          <cell r="M9">
            <v>66</v>
          </cell>
          <cell r="N9">
            <v>613</v>
          </cell>
        </row>
        <row r="10">
          <cell r="D10">
            <v>66</v>
          </cell>
          <cell r="L10">
            <v>1057</v>
          </cell>
          <cell r="M10">
            <v>724</v>
          </cell>
          <cell r="N10">
            <v>2833</v>
          </cell>
        </row>
        <row r="11">
          <cell r="D11">
            <v>140</v>
          </cell>
          <cell r="L11">
            <v>925</v>
          </cell>
          <cell r="M11">
            <v>479</v>
          </cell>
          <cell r="N11">
            <v>2856</v>
          </cell>
        </row>
        <row r="12">
          <cell r="D12">
            <v>149</v>
          </cell>
          <cell r="L12">
            <v>785</v>
          </cell>
          <cell r="M12">
            <v>217</v>
          </cell>
          <cell r="N12">
            <v>2589</v>
          </cell>
        </row>
        <row r="13">
          <cell r="D13">
            <v>80</v>
          </cell>
          <cell r="L13">
            <v>417</v>
          </cell>
          <cell r="M13">
            <v>183</v>
          </cell>
          <cell r="N13">
            <v>821</v>
          </cell>
        </row>
        <row r="14">
          <cell r="D14">
            <v>114</v>
          </cell>
          <cell r="L14">
            <v>570</v>
          </cell>
          <cell r="M14">
            <v>269</v>
          </cell>
          <cell r="N14">
            <v>1374</v>
          </cell>
        </row>
        <row r="15">
          <cell r="D15">
            <v>85</v>
          </cell>
          <cell r="L15">
            <v>609</v>
          </cell>
          <cell r="M15">
            <v>333</v>
          </cell>
          <cell r="N15">
            <v>819</v>
          </cell>
        </row>
        <row r="16">
          <cell r="D16">
            <v>89</v>
          </cell>
          <cell r="L16">
            <v>122</v>
          </cell>
          <cell r="M16">
            <v>4</v>
          </cell>
          <cell r="N16">
            <v>103</v>
          </cell>
        </row>
        <row r="17">
          <cell r="D17">
            <v>66</v>
          </cell>
          <cell r="L17">
            <v>425</v>
          </cell>
          <cell r="M17">
            <v>178</v>
          </cell>
          <cell r="N17">
            <v>37</v>
          </cell>
        </row>
        <row r="18">
          <cell r="D18">
            <v>43</v>
          </cell>
          <cell r="L18">
            <v>120</v>
          </cell>
          <cell r="M18">
            <v>61</v>
          </cell>
          <cell r="N18">
            <v>381</v>
          </cell>
        </row>
        <row r="19">
          <cell r="D19">
            <v>146</v>
          </cell>
          <cell r="L19">
            <v>840</v>
          </cell>
          <cell r="M19">
            <v>633</v>
          </cell>
          <cell r="N19">
            <v>325</v>
          </cell>
        </row>
        <row r="20">
          <cell r="D20">
            <v>35</v>
          </cell>
          <cell r="L20">
            <v>126</v>
          </cell>
          <cell r="M20">
            <v>11</v>
          </cell>
          <cell r="N20">
            <v>68</v>
          </cell>
        </row>
        <row r="21">
          <cell r="D21">
            <v>78</v>
          </cell>
          <cell r="L21">
            <v>192</v>
          </cell>
          <cell r="M21">
            <v>9</v>
          </cell>
          <cell r="N21">
            <v>534</v>
          </cell>
        </row>
        <row r="22">
          <cell r="D22">
            <v>18</v>
          </cell>
          <cell r="L22">
            <v>43</v>
          </cell>
          <cell r="M22">
            <v>9</v>
          </cell>
          <cell r="N22">
            <v>43</v>
          </cell>
        </row>
        <row r="23">
          <cell r="D23">
            <v>27</v>
          </cell>
          <cell r="L23">
            <v>36</v>
          </cell>
          <cell r="M23">
            <v>2</v>
          </cell>
          <cell r="N23">
            <v>84</v>
          </cell>
        </row>
        <row r="24">
          <cell r="D24">
            <v>89</v>
          </cell>
          <cell r="L24">
            <v>129</v>
          </cell>
          <cell r="M24">
            <v>20</v>
          </cell>
          <cell r="N24">
            <v>64</v>
          </cell>
        </row>
        <row r="25">
          <cell r="D25">
            <v>114</v>
          </cell>
          <cell r="L25">
            <v>196</v>
          </cell>
          <cell r="M25">
            <v>52</v>
          </cell>
          <cell r="N25">
            <v>693</v>
          </cell>
        </row>
        <row r="26">
          <cell r="D26">
            <v>65</v>
          </cell>
          <cell r="L26">
            <v>132</v>
          </cell>
          <cell r="M26">
            <v>24</v>
          </cell>
          <cell r="N26">
            <v>450</v>
          </cell>
        </row>
        <row r="27">
          <cell r="D27">
            <v>97</v>
          </cell>
          <cell r="L27">
            <v>257</v>
          </cell>
          <cell r="M27">
            <v>89</v>
          </cell>
          <cell r="N27">
            <v>644</v>
          </cell>
        </row>
        <row r="28">
          <cell r="D28">
            <v>56</v>
          </cell>
          <cell r="L28">
            <v>72</v>
          </cell>
          <cell r="M28">
            <v>8</v>
          </cell>
          <cell r="N28">
            <v>144</v>
          </cell>
        </row>
        <row r="29">
          <cell r="D29">
            <v>111</v>
          </cell>
          <cell r="L29">
            <v>456</v>
          </cell>
          <cell r="M29">
            <v>209</v>
          </cell>
          <cell r="N29">
            <v>511</v>
          </cell>
        </row>
        <row r="30">
          <cell r="D30">
            <v>120</v>
          </cell>
          <cell r="L30">
            <v>343</v>
          </cell>
          <cell r="M30">
            <v>154</v>
          </cell>
          <cell r="N30">
            <v>693</v>
          </cell>
        </row>
        <row r="31">
          <cell r="D31">
            <v>52</v>
          </cell>
          <cell r="L31">
            <v>132</v>
          </cell>
          <cell r="M31">
            <v>55</v>
          </cell>
          <cell r="N31">
            <v>34</v>
          </cell>
        </row>
        <row r="32">
          <cell r="D32">
            <v>87</v>
          </cell>
          <cell r="L32">
            <v>138</v>
          </cell>
          <cell r="M32">
            <v>27</v>
          </cell>
          <cell r="N32">
            <v>369</v>
          </cell>
        </row>
        <row r="33">
          <cell r="D33">
            <v>80</v>
          </cell>
          <cell r="L33">
            <v>161</v>
          </cell>
          <cell r="M33">
            <v>75</v>
          </cell>
          <cell r="N33">
            <v>158</v>
          </cell>
        </row>
        <row r="34">
          <cell r="D34">
            <v>143</v>
          </cell>
          <cell r="L34">
            <v>236</v>
          </cell>
          <cell r="M34">
            <v>37</v>
          </cell>
          <cell r="N34">
            <v>9</v>
          </cell>
        </row>
        <row r="35">
          <cell r="D35">
            <v>72</v>
          </cell>
          <cell r="L35">
            <v>144</v>
          </cell>
          <cell r="M35">
            <v>48</v>
          </cell>
          <cell r="N35">
            <v>17</v>
          </cell>
        </row>
        <row r="36">
          <cell r="D36">
            <v>408</v>
          </cell>
          <cell r="L36">
            <v>7330</v>
          </cell>
          <cell r="M36">
            <v>3872</v>
          </cell>
          <cell r="N36">
            <v>10201</v>
          </cell>
        </row>
      </sheetData>
      <sheetData sheetId="23">
        <row r="7">
          <cell r="D7">
            <v>51702</v>
          </cell>
          <cell r="F7">
            <v>14068</v>
          </cell>
          <cell r="J7">
            <v>4212</v>
          </cell>
          <cell r="K7">
            <v>388</v>
          </cell>
          <cell r="L7">
            <v>3261</v>
          </cell>
          <cell r="M7">
            <v>47932</v>
          </cell>
          <cell r="P7">
            <v>20224</v>
          </cell>
          <cell r="T7">
            <v>17935</v>
          </cell>
        </row>
        <row r="8">
          <cell r="D8">
            <v>2822</v>
          </cell>
          <cell r="F8">
            <v>663</v>
          </cell>
          <cell r="J8">
            <v>60</v>
          </cell>
          <cell r="K8">
            <v>0</v>
          </cell>
          <cell r="L8">
            <v>506</v>
          </cell>
          <cell r="M8">
            <v>2136</v>
          </cell>
          <cell r="P8">
            <v>1119</v>
          </cell>
          <cell r="T8">
            <v>1033</v>
          </cell>
        </row>
        <row r="9">
          <cell r="D9">
            <v>2108</v>
          </cell>
          <cell r="F9">
            <v>675</v>
          </cell>
          <cell r="J9">
            <v>202</v>
          </cell>
          <cell r="K9">
            <v>4</v>
          </cell>
          <cell r="L9">
            <v>154</v>
          </cell>
          <cell r="M9">
            <v>1752</v>
          </cell>
          <cell r="P9">
            <v>753</v>
          </cell>
          <cell r="T9">
            <v>698</v>
          </cell>
        </row>
        <row r="10">
          <cell r="D10">
            <v>1932</v>
          </cell>
          <cell r="F10">
            <v>355</v>
          </cell>
          <cell r="J10">
            <v>214</v>
          </cell>
          <cell r="K10">
            <v>1</v>
          </cell>
          <cell r="L10">
            <v>239</v>
          </cell>
          <cell r="M10">
            <v>1907</v>
          </cell>
          <cell r="P10">
            <v>822</v>
          </cell>
          <cell r="T10">
            <v>699</v>
          </cell>
        </row>
        <row r="11">
          <cell r="D11">
            <v>1974</v>
          </cell>
          <cell r="F11">
            <v>542</v>
          </cell>
          <cell r="J11">
            <v>153</v>
          </cell>
          <cell r="K11">
            <v>90</v>
          </cell>
          <cell r="L11">
            <v>119</v>
          </cell>
          <cell r="M11">
            <v>1759</v>
          </cell>
          <cell r="P11">
            <v>818</v>
          </cell>
          <cell r="T11">
            <v>742</v>
          </cell>
        </row>
        <row r="12">
          <cell r="D12">
            <v>1554</v>
          </cell>
          <cell r="F12">
            <v>319</v>
          </cell>
          <cell r="J12">
            <v>102</v>
          </cell>
          <cell r="K12">
            <v>23</v>
          </cell>
          <cell r="L12">
            <v>34</v>
          </cell>
          <cell r="M12">
            <v>1503</v>
          </cell>
          <cell r="P12">
            <v>686</v>
          </cell>
          <cell r="T12">
            <v>581</v>
          </cell>
        </row>
        <row r="13">
          <cell r="D13">
            <v>1603</v>
          </cell>
          <cell r="F13">
            <v>641</v>
          </cell>
          <cell r="J13">
            <v>301</v>
          </cell>
          <cell r="K13">
            <v>13</v>
          </cell>
          <cell r="L13">
            <v>15</v>
          </cell>
          <cell r="M13">
            <v>1561</v>
          </cell>
          <cell r="P13">
            <v>514</v>
          </cell>
          <cell r="T13">
            <v>438</v>
          </cell>
        </row>
        <row r="14">
          <cell r="D14">
            <v>2086</v>
          </cell>
          <cell r="F14">
            <v>571</v>
          </cell>
          <cell r="J14">
            <v>212</v>
          </cell>
          <cell r="K14">
            <v>5</v>
          </cell>
          <cell r="L14">
            <v>170</v>
          </cell>
          <cell r="M14">
            <v>2043</v>
          </cell>
          <cell r="P14">
            <v>872</v>
          </cell>
          <cell r="T14">
            <v>745</v>
          </cell>
        </row>
        <row r="15">
          <cell r="D15">
            <v>1701</v>
          </cell>
          <cell r="F15">
            <v>414</v>
          </cell>
          <cell r="J15">
            <v>84</v>
          </cell>
          <cell r="K15">
            <v>0</v>
          </cell>
          <cell r="L15">
            <v>95</v>
          </cell>
          <cell r="M15">
            <v>1554</v>
          </cell>
          <cell r="P15">
            <v>687</v>
          </cell>
          <cell r="T15">
            <v>588</v>
          </cell>
        </row>
        <row r="16">
          <cell r="D16">
            <v>1737</v>
          </cell>
          <cell r="F16">
            <v>449</v>
          </cell>
          <cell r="J16">
            <v>132</v>
          </cell>
          <cell r="K16">
            <v>18</v>
          </cell>
          <cell r="L16">
            <v>83</v>
          </cell>
          <cell r="M16">
            <v>1726</v>
          </cell>
          <cell r="P16">
            <v>677</v>
          </cell>
          <cell r="T16">
            <v>642</v>
          </cell>
        </row>
        <row r="17">
          <cell r="D17">
            <v>1052</v>
          </cell>
          <cell r="F17">
            <v>391</v>
          </cell>
          <cell r="J17">
            <v>116</v>
          </cell>
          <cell r="K17">
            <v>8</v>
          </cell>
          <cell r="L17">
            <v>134</v>
          </cell>
          <cell r="M17">
            <v>876</v>
          </cell>
          <cell r="P17">
            <v>343</v>
          </cell>
          <cell r="T17">
            <v>304</v>
          </cell>
        </row>
        <row r="18">
          <cell r="D18">
            <v>1035</v>
          </cell>
          <cell r="F18">
            <v>444</v>
          </cell>
          <cell r="J18">
            <v>107</v>
          </cell>
          <cell r="K18">
            <v>4</v>
          </cell>
          <cell r="L18">
            <v>125</v>
          </cell>
          <cell r="M18">
            <v>927</v>
          </cell>
          <cell r="P18">
            <v>353</v>
          </cell>
          <cell r="T18">
            <v>316</v>
          </cell>
        </row>
        <row r="19">
          <cell r="D19">
            <v>2403</v>
          </cell>
          <cell r="F19">
            <v>533</v>
          </cell>
          <cell r="J19">
            <v>288</v>
          </cell>
          <cell r="K19">
            <v>7</v>
          </cell>
          <cell r="L19">
            <v>50</v>
          </cell>
          <cell r="M19">
            <v>2302</v>
          </cell>
          <cell r="P19">
            <v>1071</v>
          </cell>
          <cell r="T19">
            <v>970</v>
          </cell>
        </row>
        <row r="20">
          <cell r="D20">
            <v>1197</v>
          </cell>
          <cell r="F20">
            <v>294</v>
          </cell>
          <cell r="J20">
            <v>118</v>
          </cell>
          <cell r="K20">
            <v>17</v>
          </cell>
          <cell r="L20">
            <v>2</v>
          </cell>
          <cell r="M20">
            <v>1153</v>
          </cell>
          <cell r="P20">
            <v>436</v>
          </cell>
          <cell r="T20">
            <v>383</v>
          </cell>
        </row>
        <row r="21">
          <cell r="D21">
            <v>1742</v>
          </cell>
          <cell r="F21">
            <v>273</v>
          </cell>
          <cell r="J21">
            <v>75</v>
          </cell>
          <cell r="K21">
            <v>0</v>
          </cell>
          <cell r="L21">
            <v>21</v>
          </cell>
          <cell r="M21">
            <v>1631</v>
          </cell>
          <cell r="P21">
            <v>964</v>
          </cell>
          <cell r="T21">
            <v>870</v>
          </cell>
        </row>
        <row r="22">
          <cell r="D22">
            <v>1314</v>
          </cell>
          <cell r="F22">
            <v>517</v>
          </cell>
          <cell r="J22">
            <v>221</v>
          </cell>
          <cell r="K22">
            <v>8</v>
          </cell>
          <cell r="L22">
            <v>51</v>
          </cell>
          <cell r="M22">
            <v>1275</v>
          </cell>
          <cell r="P22">
            <v>488</v>
          </cell>
          <cell r="T22">
            <v>426</v>
          </cell>
        </row>
        <row r="23">
          <cell r="D23">
            <v>887</v>
          </cell>
          <cell r="F23">
            <v>336</v>
          </cell>
          <cell r="J23">
            <v>116</v>
          </cell>
          <cell r="K23">
            <v>5</v>
          </cell>
          <cell r="L23">
            <v>122</v>
          </cell>
          <cell r="M23">
            <v>819</v>
          </cell>
          <cell r="P23">
            <v>296</v>
          </cell>
          <cell r="T23">
            <v>265</v>
          </cell>
        </row>
        <row r="24">
          <cell r="D24">
            <v>1396</v>
          </cell>
          <cell r="F24">
            <v>417</v>
          </cell>
          <cell r="J24">
            <v>106</v>
          </cell>
          <cell r="K24">
            <v>78</v>
          </cell>
          <cell r="L24">
            <v>111</v>
          </cell>
          <cell r="M24">
            <v>1368</v>
          </cell>
          <cell r="P24">
            <v>561</v>
          </cell>
          <cell r="T24">
            <v>506</v>
          </cell>
        </row>
        <row r="25">
          <cell r="D25">
            <v>1210</v>
          </cell>
          <cell r="F25">
            <v>461</v>
          </cell>
          <cell r="J25">
            <v>162</v>
          </cell>
          <cell r="K25">
            <v>31</v>
          </cell>
          <cell r="L25">
            <v>180</v>
          </cell>
          <cell r="M25">
            <v>1012</v>
          </cell>
          <cell r="P25">
            <v>382</v>
          </cell>
          <cell r="T25">
            <v>329</v>
          </cell>
        </row>
        <row r="26">
          <cell r="D26">
            <v>1387</v>
          </cell>
          <cell r="F26">
            <v>412</v>
          </cell>
          <cell r="J26">
            <v>186</v>
          </cell>
          <cell r="K26">
            <v>0</v>
          </cell>
          <cell r="L26">
            <v>201</v>
          </cell>
          <cell r="M26">
            <v>1241</v>
          </cell>
          <cell r="P26">
            <v>420</v>
          </cell>
          <cell r="T26">
            <v>372</v>
          </cell>
        </row>
        <row r="27">
          <cell r="D27">
            <v>1483</v>
          </cell>
          <cell r="F27">
            <v>554</v>
          </cell>
          <cell r="J27">
            <v>303</v>
          </cell>
          <cell r="K27">
            <v>0</v>
          </cell>
          <cell r="L27">
            <v>104</v>
          </cell>
          <cell r="M27">
            <v>1429</v>
          </cell>
          <cell r="P27">
            <v>442</v>
          </cell>
          <cell r="T27">
            <v>407</v>
          </cell>
        </row>
        <row r="28">
          <cell r="D28">
            <v>1465</v>
          </cell>
          <cell r="F28">
            <v>440</v>
          </cell>
          <cell r="J28">
            <v>114</v>
          </cell>
          <cell r="K28">
            <v>3</v>
          </cell>
          <cell r="L28">
            <v>150</v>
          </cell>
          <cell r="M28">
            <v>1416</v>
          </cell>
          <cell r="P28">
            <v>566</v>
          </cell>
          <cell r="T28">
            <v>524</v>
          </cell>
        </row>
        <row r="29">
          <cell r="D29">
            <v>1858</v>
          </cell>
          <cell r="F29">
            <v>338</v>
          </cell>
          <cell r="J29">
            <v>70</v>
          </cell>
          <cell r="K29">
            <v>3</v>
          </cell>
          <cell r="L29">
            <v>38</v>
          </cell>
          <cell r="M29">
            <v>1643</v>
          </cell>
          <cell r="P29">
            <v>858</v>
          </cell>
          <cell r="T29">
            <v>758</v>
          </cell>
        </row>
        <row r="30">
          <cell r="D30">
            <v>1509</v>
          </cell>
          <cell r="F30">
            <v>609</v>
          </cell>
          <cell r="J30">
            <v>58</v>
          </cell>
          <cell r="K30">
            <v>0</v>
          </cell>
          <cell r="L30">
            <v>6</v>
          </cell>
          <cell r="M30">
            <v>1446</v>
          </cell>
          <cell r="P30">
            <v>567</v>
          </cell>
          <cell r="T30">
            <v>492</v>
          </cell>
        </row>
        <row r="31">
          <cell r="D31">
            <v>1411</v>
          </cell>
          <cell r="F31">
            <v>272</v>
          </cell>
          <cell r="J31">
            <v>34</v>
          </cell>
          <cell r="K31">
            <v>11</v>
          </cell>
          <cell r="L31">
            <v>22</v>
          </cell>
          <cell r="M31">
            <v>1372</v>
          </cell>
          <cell r="P31">
            <v>579</v>
          </cell>
          <cell r="T31">
            <v>544</v>
          </cell>
        </row>
        <row r="32">
          <cell r="D32">
            <v>763</v>
          </cell>
          <cell r="F32">
            <v>194</v>
          </cell>
          <cell r="J32">
            <v>70</v>
          </cell>
          <cell r="K32">
            <v>54</v>
          </cell>
          <cell r="L32">
            <v>112</v>
          </cell>
          <cell r="M32">
            <v>731</v>
          </cell>
          <cell r="P32">
            <v>309</v>
          </cell>
          <cell r="T32">
            <v>272</v>
          </cell>
        </row>
        <row r="33">
          <cell r="D33">
            <v>1286</v>
          </cell>
          <cell r="F33">
            <v>490</v>
          </cell>
          <cell r="J33">
            <v>147</v>
          </cell>
          <cell r="K33">
            <v>0</v>
          </cell>
          <cell r="L33">
            <v>196</v>
          </cell>
          <cell r="M33">
            <v>1264</v>
          </cell>
          <cell r="P33">
            <v>357</v>
          </cell>
          <cell r="T33">
            <v>332</v>
          </cell>
        </row>
        <row r="34">
          <cell r="D34">
            <v>1427</v>
          </cell>
          <cell r="F34">
            <v>464</v>
          </cell>
          <cell r="J34">
            <v>152</v>
          </cell>
          <cell r="K34">
            <v>0</v>
          </cell>
          <cell r="L34">
            <v>91</v>
          </cell>
          <cell r="M34">
            <v>1333</v>
          </cell>
          <cell r="P34">
            <v>516</v>
          </cell>
          <cell r="T34">
            <v>483</v>
          </cell>
        </row>
        <row r="35">
          <cell r="D35">
            <v>1534</v>
          </cell>
          <cell r="F35">
            <v>320</v>
          </cell>
          <cell r="J35">
            <v>111</v>
          </cell>
          <cell r="K35">
            <v>5</v>
          </cell>
          <cell r="L35">
            <v>62</v>
          </cell>
          <cell r="M35">
            <v>1446</v>
          </cell>
          <cell r="P35">
            <v>469</v>
          </cell>
          <cell r="T35">
            <v>430</v>
          </cell>
        </row>
        <row r="36">
          <cell r="D36">
            <v>7826</v>
          </cell>
          <cell r="F36">
            <v>1680</v>
          </cell>
          <cell r="J36">
            <v>198</v>
          </cell>
          <cell r="K36">
            <v>0</v>
          </cell>
          <cell r="L36">
            <v>68</v>
          </cell>
          <cell r="M36">
            <v>7307</v>
          </cell>
          <cell r="P36">
            <v>3299</v>
          </cell>
          <cell r="T36">
            <v>2786</v>
          </cell>
        </row>
      </sheetData>
      <sheetData sheetId="24">
        <row r="7">
          <cell r="D7">
            <v>51722</v>
          </cell>
          <cell r="F7">
            <v>15690</v>
          </cell>
          <cell r="J7">
            <v>4658</v>
          </cell>
          <cell r="K7">
            <v>138</v>
          </cell>
          <cell r="L7">
            <v>1697</v>
          </cell>
          <cell r="M7">
            <v>47923</v>
          </cell>
          <cell r="P7">
            <v>14576</v>
          </cell>
          <cell r="T7">
            <v>13302</v>
          </cell>
        </row>
        <row r="8">
          <cell r="D8">
            <v>2860</v>
          </cell>
          <cell r="F8">
            <v>756</v>
          </cell>
          <cell r="J8">
            <v>181</v>
          </cell>
          <cell r="K8">
            <v>4</v>
          </cell>
          <cell r="L8">
            <v>70</v>
          </cell>
          <cell r="M8">
            <v>2378</v>
          </cell>
          <cell r="P8">
            <v>883</v>
          </cell>
          <cell r="T8">
            <v>817</v>
          </cell>
        </row>
        <row r="9">
          <cell r="D9">
            <v>2144</v>
          </cell>
          <cell r="F9">
            <v>581</v>
          </cell>
          <cell r="J9">
            <v>220</v>
          </cell>
          <cell r="K9">
            <v>0</v>
          </cell>
          <cell r="L9">
            <v>69</v>
          </cell>
          <cell r="M9">
            <v>1793</v>
          </cell>
          <cell r="P9">
            <v>741</v>
          </cell>
          <cell r="T9">
            <v>703</v>
          </cell>
        </row>
        <row r="10">
          <cell r="D10">
            <v>2037</v>
          </cell>
          <cell r="F10">
            <v>419</v>
          </cell>
          <cell r="J10">
            <v>135</v>
          </cell>
          <cell r="K10">
            <v>0</v>
          </cell>
          <cell r="L10">
            <v>222</v>
          </cell>
          <cell r="M10">
            <v>1976</v>
          </cell>
          <cell r="P10">
            <v>537</v>
          </cell>
          <cell r="T10">
            <v>447</v>
          </cell>
        </row>
        <row r="11">
          <cell r="D11">
            <v>2007</v>
          </cell>
          <cell r="F11">
            <v>655</v>
          </cell>
          <cell r="J11">
            <v>209</v>
          </cell>
          <cell r="K11">
            <v>0</v>
          </cell>
          <cell r="L11">
            <v>53</v>
          </cell>
          <cell r="M11">
            <v>1762</v>
          </cell>
          <cell r="P11">
            <v>525</v>
          </cell>
          <cell r="T11">
            <v>500</v>
          </cell>
        </row>
        <row r="12">
          <cell r="D12">
            <v>1951</v>
          </cell>
          <cell r="F12">
            <v>626</v>
          </cell>
          <cell r="J12">
            <v>87</v>
          </cell>
          <cell r="K12">
            <v>0</v>
          </cell>
          <cell r="L12">
            <v>9</v>
          </cell>
          <cell r="M12">
            <v>1861</v>
          </cell>
          <cell r="P12">
            <v>502</v>
          </cell>
          <cell r="T12">
            <v>414</v>
          </cell>
        </row>
        <row r="13">
          <cell r="D13">
            <v>1645</v>
          </cell>
          <cell r="F13">
            <v>631</v>
          </cell>
          <cell r="J13">
            <v>246</v>
          </cell>
          <cell r="K13">
            <v>0</v>
          </cell>
          <cell r="L13">
            <v>0</v>
          </cell>
          <cell r="M13">
            <v>1548</v>
          </cell>
          <cell r="P13">
            <v>374</v>
          </cell>
          <cell r="T13">
            <v>339</v>
          </cell>
        </row>
        <row r="14">
          <cell r="D14">
            <v>1966</v>
          </cell>
          <cell r="F14">
            <v>553</v>
          </cell>
          <cell r="J14">
            <v>133</v>
          </cell>
          <cell r="K14">
            <v>3</v>
          </cell>
          <cell r="L14">
            <v>49</v>
          </cell>
          <cell r="M14">
            <v>1893</v>
          </cell>
          <cell r="P14">
            <v>576</v>
          </cell>
          <cell r="T14">
            <v>523</v>
          </cell>
        </row>
        <row r="15">
          <cell r="D15">
            <v>1839</v>
          </cell>
          <cell r="F15">
            <v>511</v>
          </cell>
          <cell r="J15">
            <v>165</v>
          </cell>
          <cell r="K15">
            <v>0</v>
          </cell>
          <cell r="L15">
            <v>54</v>
          </cell>
          <cell r="M15">
            <v>1713</v>
          </cell>
          <cell r="P15">
            <v>568</v>
          </cell>
          <cell r="T15">
            <v>525</v>
          </cell>
        </row>
        <row r="16">
          <cell r="D16">
            <v>1842</v>
          </cell>
          <cell r="F16">
            <v>551</v>
          </cell>
          <cell r="J16">
            <v>169</v>
          </cell>
          <cell r="K16">
            <v>0</v>
          </cell>
          <cell r="L16">
            <v>70</v>
          </cell>
          <cell r="M16">
            <v>1833</v>
          </cell>
          <cell r="P16">
            <v>541</v>
          </cell>
          <cell r="T16">
            <v>510</v>
          </cell>
        </row>
        <row r="17">
          <cell r="D17">
            <v>990</v>
          </cell>
          <cell r="F17">
            <v>378</v>
          </cell>
          <cell r="J17">
            <v>136</v>
          </cell>
          <cell r="K17">
            <v>0</v>
          </cell>
          <cell r="L17">
            <v>17</v>
          </cell>
          <cell r="M17">
            <v>941</v>
          </cell>
          <cell r="P17">
            <v>315</v>
          </cell>
          <cell r="T17">
            <v>284</v>
          </cell>
        </row>
        <row r="18">
          <cell r="D18">
            <v>1142</v>
          </cell>
          <cell r="F18">
            <v>498</v>
          </cell>
          <cell r="J18">
            <v>131</v>
          </cell>
          <cell r="K18">
            <v>0</v>
          </cell>
          <cell r="L18">
            <v>84</v>
          </cell>
          <cell r="M18">
            <v>1129</v>
          </cell>
          <cell r="P18">
            <v>312</v>
          </cell>
          <cell r="T18">
            <v>293</v>
          </cell>
        </row>
        <row r="19">
          <cell r="D19">
            <v>2496</v>
          </cell>
          <cell r="F19">
            <v>562</v>
          </cell>
          <cell r="J19">
            <v>292</v>
          </cell>
          <cell r="K19">
            <v>0</v>
          </cell>
          <cell r="L19">
            <v>27</v>
          </cell>
          <cell r="M19">
            <v>2335</v>
          </cell>
          <cell r="P19">
            <v>812</v>
          </cell>
          <cell r="T19">
            <v>725</v>
          </cell>
        </row>
        <row r="20">
          <cell r="D20">
            <v>1294</v>
          </cell>
          <cell r="F20">
            <v>395</v>
          </cell>
          <cell r="J20">
            <v>148</v>
          </cell>
          <cell r="K20">
            <v>20</v>
          </cell>
          <cell r="L20">
            <v>0</v>
          </cell>
          <cell r="M20">
            <v>1262</v>
          </cell>
          <cell r="P20">
            <v>455</v>
          </cell>
          <cell r="T20">
            <v>421</v>
          </cell>
        </row>
        <row r="21">
          <cell r="D21">
            <v>1777</v>
          </cell>
          <cell r="F21">
            <v>375</v>
          </cell>
          <cell r="J21">
            <v>151</v>
          </cell>
          <cell r="K21">
            <v>0</v>
          </cell>
          <cell r="L21">
            <v>6</v>
          </cell>
          <cell r="M21">
            <v>1714</v>
          </cell>
          <cell r="P21">
            <v>563</v>
          </cell>
          <cell r="T21">
            <v>530</v>
          </cell>
        </row>
        <row r="22">
          <cell r="D22">
            <v>1312</v>
          </cell>
          <cell r="F22">
            <v>508</v>
          </cell>
          <cell r="J22">
            <v>190</v>
          </cell>
          <cell r="K22">
            <v>0</v>
          </cell>
          <cell r="L22">
            <v>39</v>
          </cell>
          <cell r="M22">
            <v>1240</v>
          </cell>
          <cell r="P22">
            <v>436</v>
          </cell>
          <cell r="T22">
            <v>401</v>
          </cell>
        </row>
        <row r="23">
          <cell r="D23">
            <v>1008</v>
          </cell>
          <cell r="F23">
            <v>399</v>
          </cell>
          <cell r="J23">
            <v>122</v>
          </cell>
          <cell r="K23">
            <v>0</v>
          </cell>
          <cell r="L23">
            <v>16</v>
          </cell>
          <cell r="M23">
            <v>898</v>
          </cell>
          <cell r="P23">
            <v>312</v>
          </cell>
          <cell r="T23">
            <v>288</v>
          </cell>
        </row>
        <row r="24">
          <cell r="D24">
            <v>1431</v>
          </cell>
          <cell r="F24">
            <v>476</v>
          </cell>
          <cell r="J24">
            <v>152</v>
          </cell>
          <cell r="K24">
            <v>0</v>
          </cell>
          <cell r="L24">
            <v>81</v>
          </cell>
          <cell r="M24">
            <v>1394</v>
          </cell>
          <cell r="P24">
            <v>457</v>
          </cell>
          <cell r="T24">
            <v>427</v>
          </cell>
        </row>
        <row r="25">
          <cell r="D25">
            <v>1310</v>
          </cell>
          <cell r="F25">
            <v>543</v>
          </cell>
          <cell r="J25">
            <v>167</v>
          </cell>
          <cell r="K25">
            <v>16</v>
          </cell>
          <cell r="L25">
            <v>190</v>
          </cell>
          <cell r="M25">
            <v>1091</v>
          </cell>
          <cell r="P25">
            <v>337</v>
          </cell>
          <cell r="T25">
            <v>293</v>
          </cell>
        </row>
        <row r="26">
          <cell r="D26">
            <v>1208</v>
          </cell>
          <cell r="F26">
            <v>349</v>
          </cell>
          <cell r="J26">
            <v>143</v>
          </cell>
          <cell r="K26">
            <v>0</v>
          </cell>
          <cell r="L26">
            <v>55</v>
          </cell>
          <cell r="M26">
            <v>1124</v>
          </cell>
          <cell r="P26">
            <v>277</v>
          </cell>
          <cell r="T26">
            <v>254</v>
          </cell>
        </row>
        <row r="27">
          <cell r="D27">
            <v>1372</v>
          </cell>
          <cell r="F27">
            <v>611</v>
          </cell>
          <cell r="J27">
            <v>201</v>
          </cell>
          <cell r="K27">
            <v>0</v>
          </cell>
          <cell r="L27">
            <v>130</v>
          </cell>
          <cell r="M27">
            <v>1333</v>
          </cell>
          <cell r="P27">
            <v>305</v>
          </cell>
          <cell r="T27">
            <v>288</v>
          </cell>
        </row>
        <row r="28">
          <cell r="D28">
            <v>1473</v>
          </cell>
          <cell r="F28">
            <v>361</v>
          </cell>
          <cell r="J28">
            <v>97</v>
          </cell>
          <cell r="K28">
            <v>0</v>
          </cell>
          <cell r="L28">
            <v>27</v>
          </cell>
          <cell r="M28">
            <v>1417</v>
          </cell>
          <cell r="P28">
            <v>521</v>
          </cell>
          <cell r="T28">
            <v>501</v>
          </cell>
        </row>
        <row r="29">
          <cell r="D29">
            <v>1847</v>
          </cell>
          <cell r="F29">
            <v>463</v>
          </cell>
          <cell r="J29">
            <v>163</v>
          </cell>
          <cell r="K29">
            <v>14</v>
          </cell>
          <cell r="L29">
            <v>81</v>
          </cell>
          <cell r="M29">
            <v>1542</v>
          </cell>
          <cell r="P29">
            <v>562</v>
          </cell>
          <cell r="T29">
            <v>514</v>
          </cell>
        </row>
        <row r="30">
          <cell r="D30">
            <v>1518</v>
          </cell>
          <cell r="F30">
            <v>595</v>
          </cell>
          <cell r="J30">
            <v>102</v>
          </cell>
          <cell r="K30">
            <v>0</v>
          </cell>
          <cell r="L30">
            <v>5</v>
          </cell>
          <cell r="M30">
            <v>1294</v>
          </cell>
          <cell r="P30">
            <v>390</v>
          </cell>
          <cell r="T30">
            <v>353</v>
          </cell>
        </row>
        <row r="31">
          <cell r="D31">
            <v>1356</v>
          </cell>
          <cell r="F31">
            <v>344</v>
          </cell>
          <cell r="J31">
            <v>89</v>
          </cell>
          <cell r="K31">
            <v>14</v>
          </cell>
          <cell r="L31">
            <v>24</v>
          </cell>
          <cell r="M31">
            <v>1321</v>
          </cell>
          <cell r="P31">
            <v>493</v>
          </cell>
          <cell r="T31">
            <v>467</v>
          </cell>
        </row>
        <row r="32">
          <cell r="D32">
            <v>911</v>
          </cell>
          <cell r="F32">
            <v>224</v>
          </cell>
          <cell r="J32">
            <v>95</v>
          </cell>
          <cell r="K32">
            <v>18</v>
          </cell>
          <cell r="L32">
            <v>127</v>
          </cell>
          <cell r="M32">
            <v>878</v>
          </cell>
          <cell r="P32">
            <v>306</v>
          </cell>
          <cell r="T32">
            <v>288</v>
          </cell>
        </row>
        <row r="33">
          <cell r="D33">
            <v>1433</v>
          </cell>
          <cell r="F33">
            <v>593</v>
          </cell>
          <cell r="J33">
            <v>152</v>
          </cell>
          <cell r="K33">
            <v>0</v>
          </cell>
          <cell r="L33">
            <v>126</v>
          </cell>
          <cell r="M33">
            <v>1398</v>
          </cell>
          <cell r="P33">
            <v>358</v>
          </cell>
          <cell r="T33">
            <v>342</v>
          </cell>
        </row>
        <row r="34">
          <cell r="D34">
            <v>1406</v>
          </cell>
          <cell r="F34">
            <v>493</v>
          </cell>
          <cell r="J34">
            <v>152</v>
          </cell>
          <cell r="K34">
            <v>0</v>
          </cell>
          <cell r="L34">
            <v>40</v>
          </cell>
          <cell r="M34">
            <v>1342</v>
          </cell>
          <cell r="P34">
            <v>404</v>
          </cell>
          <cell r="T34">
            <v>377</v>
          </cell>
        </row>
        <row r="35">
          <cell r="D35">
            <v>1537</v>
          </cell>
          <cell r="F35">
            <v>395</v>
          </cell>
          <cell r="J35">
            <v>123</v>
          </cell>
          <cell r="K35">
            <v>49</v>
          </cell>
          <cell r="L35">
            <v>12</v>
          </cell>
          <cell r="M35">
            <v>1482</v>
          </cell>
          <cell r="P35">
            <v>380</v>
          </cell>
          <cell r="T35">
            <v>327</v>
          </cell>
        </row>
        <row r="36">
          <cell r="D36">
            <v>6610</v>
          </cell>
          <cell r="F36">
            <v>1845</v>
          </cell>
          <cell r="J36">
            <v>307</v>
          </cell>
          <cell r="K36">
            <v>0</v>
          </cell>
          <cell r="L36">
            <v>14</v>
          </cell>
          <cell r="M36">
            <v>6031</v>
          </cell>
          <cell r="P36">
            <v>1334</v>
          </cell>
          <cell r="T36">
            <v>1151</v>
          </cell>
        </row>
      </sheetData>
      <sheetData sheetId="25"/>
      <sheetData sheetId="26"/>
      <sheetData sheetId="27"/>
      <sheetData sheetId="28">
        <row r="7">
          <cell r="W7">
            <v>7730</v>
          </cell>
        </row>
        <row r="8">
          <cell r="W8">
            <v>435</v>
          </cell>
        </row>
        <row r="9">
          <cell r="W9">
            <v>205</v>
          </cell>
        </row>
        <row r="10">
          <cell r="W10">
            <v>341</v>
          </cell>
        </row>
        <row r="11">
          <cell r="W11">
            <v>282</v>
          </cell>
        </row>
        <row r="12">
          <cell r="W12">
            <v>413</v>
          </cell>
        </row>
        <row r="13">
          <cell r="W13">
            <v>321</v>
          </cell>
        </row>
        <row r="14">
          <cell r="W14">
            <v>312</v>
          </cell>
        </row>
        <row r="15">
          <cell r="W15">
            <v>234</v>
          </cell>
        </row>
        <row r="16">
          <cell r="W16">
            <v>221</v>
          </cell>
        </row>
        <row r="17">
          <cell r="W17">
            <v>169</v>
          </cell>
        </row>
        <row r="18">
          <cell r="W18">
            <v>226</v>
          </cell>
        </row>
        <row r="19">
          <cell r="W19">
            <v>282</v>
          </cell>
        </row>
        <row r="20">
          <cell r="W20">
            <v>143</v>
          </cell>
        </row>
        <row r="21">
          <cell r="W21">
            <v>193</v>
          </cell>
        </row>
        <row r="22">
          <cell r="W22">
            <v>147</v>
          </cell>
        </row>
        <row r="23">
          <cell r="W23">
            <v>206</v>
          </cell>
        </row>
        <row r="24">
          <cell r="W24">
            <v>169</v>
          </cell>
        </row>
        <row r="25">
          <cell r="W25">
            <v>157</v>
          </cell>
        </row>
        <row r="26">
          <cell r="W26">
            <v>184</v>
          </cell>
        </row>
        <row r="27">
          <cell r="W27">
            <v>288</v>
          </cell>
        </row>
        <row r="28">
          <cell r="W28">
            <v>155</v>
          </cell>
        </row>
        <row r="29">
          <cell r="W29">
            <v>234</v>
          </cell>
        </row>
        <row r="30">
          <cell r="W30">
            <v>235</v>
          </cell>
        </row>
        <row r="31">
          <cell r="W31">
            <v>107</v>
          </cell>
        </row>
        <row r="32">
          <cell r="W32">
            <v>103</v>
          </cell>
        </row>
        <row r="33">
          <cell r="W33">
            <v>201</v>
          </cell>
        </row>
        <row r="34">
          <cell r="W34">
            <v>243</v>
          </cell>
        </row>
        <row r="35">
          <cell r="W35">
            <v>261</v>
          </cell>
        </row>
        <row r="36">
          <cell r="W36">
            <v>1263</v>
          </cell>
        </row>
      </sheetData>
      <sheetData sheetId="29">
        <row r="7">
          <cell r="D7">
            <v>5213</v>
          </cell>
          <cell r="K7">
            <v>7472</v>
          </cell>
          <cell r="L7">
            <v>4609</v>
          </cell>
          <cell r="M7">
            <v>13397</v>
          </cell>
        </row>
        <row r="8">
          <cell r="D8">
            <v>297</v>
          </cell>
          <cell r="K8">
            <v>727</v>
          </cell>
          <cell r="L8">
            <v>507</v>
          </cell>
          <cell r="M8">
            <v>214</v>
          </cell>
        </row>
        <row r="9">
          <cell r="D9">
            <v>92</v>
          </cell>
          <cell r="K9">
            <v>169</v>
          </cell>
          <cell r="L9">
            <v>90</v>
          </cell>
          <cell r="M9">
            <v>448</v>
          </cell>
        </row>
        <row r="10">
          <cell r="D10">
            <v>263</v>
          </cell>
          <cell r="K10">
            <v>220</v>
          </cell>
          <cell r="L10">
            <v>166</v>
          </cell>
          <cell r="M10">
            <v>1334</v>
          </cell>
        </row>
        <row r="11">
          <cell r="D11">
            <v>474</v>
          </cell>
          <cell r="K11">
            <v>203</v>
          </cell>
          <cell r="L11">
            <v>143</v>
          </cell>
          <cell r="M11">
            <v>1714</v>
          </cell>
        </row>
        <row r="12">
          <cell r="D12">
            <v>305</v>
          </cell>
          <cell r="K12">
            <v>344</v>
          </cell>
          <cell r="L12">
            <v>149</v>
          </cell>
          <cell r="M12">
            <v>1379</v>
          </cell>
        </row>
        <row r="13">
          <cell r="D13">
            <v>336</v>
          </cell>
          <cell r="K13">
            <v>194</v>
          </cell>
          <cell r="L13">
            <v>104</v>
          </cell>
          <cell r="M13">
            <v>602</v>
          </cell>
        </row>
        <row r="14">
          <cell r="D14">
            <v>323</v>
          </cell>
          <cell r="K14">
            <v>394</v>
          </cell>
          <cell r="L14">
            <v>227</v>
          </cell>
          <cell r="M14">
            <v>981</v>
          </cell>
        </row>
        <row r="15">
          <cell r="D15">
            <v>130</v>
          </cell>
          <cell r="K15">
            <v>119</v>
          </cell>
          <cell r="L15">
            <v>120</v>
          </cell>
          <cell r="M15">
            <v>518</v>
          </cell>
        </row>
        <row r="16">
          <cell r="D16">
            <v>161</v>
          </cell>
          <cell r="K16">
            <v>273</v>
          </cell>
          <cell r="L16">
            <v>109</v>
          </cell>
          <cell r="M16">
            <v>90</v>
          </cell>
        </row>
        <row r="17">
          <cell r="D17">
            <v>142</v>
          </cell>
          <cell r="K17">
            <v>290</v>
          </cell>
          <cell r="L17">
            <v>113</v>
          </cell>
          <cell r="M17">
            <v>71</v>
          </cell>
        </row>
        <row r="18">
          <cell r="D18">
            <v>102</v>
          </cell>
          <cell r="K18">
            <v>68</v>
          </cell>
          <cell r="L18">
            <v>41</v>
          </cell>
          <cell r="M18">
            <v>314</v>
          </cell>
        </row>
        <row r="19">
          <cell r="D19">
            <v>216</v>
          </cell>
          <cell r="K19">
            <v>410</v>
          </cell>
          <cell r="L19">
            <v>298</v>
          </cell>
          <cell r="M19">
            <v>181</v>
          </cell>
        </row>
        <row r="20">
          <cell r="D20">
            <v>33</v>
          </cell>
          <cell r="K20">
            <v>187</v>
          </cell>
          <cell r="L20">
            <v>154</v>
          </cell>
          <cell r="M20">
            <v>69</v>
          </cell>
        </row>
        <row r="21">
          <cell r="D21">
            <v>81</v>
          </cell>
          <cell r="K21">
            <v>322</v>
          </cell>
          <cell r="L21">
            <v>244</v>
          </cell>
          <cell r="M21">
            <v>340</v>
          </cell>
        </row>
        <row r="22">
          <cell r="D22">
            <v>36</v>
          </cell>
          <cell r="K22">
            <v>40</v>
          </cell>
          <cell r="L22">
            <v>6</v>
          </cell>
          <cell r="M22">
            <v>41</v>
          </cell>
        </row>
        <row r="23">
          <cell r="D23">
            <v>84</v>
          </cell>
          <cell r="K23">
            <v>97</v>
          </cell>
          <cell r="L23">
            <v>14</v>
          </cell>
          <cell r="M23">
            <v>56</v>
          </cell>
        </row>
        <row r="24">
          <cell r="D24">
            <v>65</v>
          </cell>
          <cell r="K24">
            <v>226</v>
          </cell>
          <cell r="L24">
            <v>164</v>
          </cell>
          <cell r="M24">
            <v>46</v>
          </cell>
        </row>
        <row r="25">
          <cell r="D25">
            <v>127</v>
          </cell>
          <cell r="K25">
            <v>262</v>
          </cell>
          <cell r="L25">
            <v>187</v>
          </cell>
          <cell r="M25">
            <v>530</v>
          </cell>
        </row>
        <row r="26">
          <cell r="D26">
            <v>19</v>
          </cell>
          <cell r="K26">
            <v>24</v>
          </cell>
          <cell r="L26">
            <v>16</v>
          </cell>
          <cell r="M26">
            <v>185</v>
          </cell>
        </row>
        <row r="27">
          <cell r="D27">
            <v>137</v>
          </cell>
          <cell r="K27">
            <v>297</v>
          </cell>
          <cell r="L27">
            <v>298</v>
          </cell>
          <cell r="M27">
            <v>400</v>
          </cell>
        </row>
        <row r="28">
          <cell r="D28">
            <v>37</v>
          </cell>
          <cell r="K28">
            <v>272</v>
          </cell>
          <cell r="L28">
            <v>257</v>
          </cell>
          <cell r="M28">
            <v>101</v>
          </cell>
        </row>
        <row r="29">
          <cell r="D29">
            <v>124</v>
          </cell>
          <cell r="K29">
            <v>316</v>
          </cell>
          <cell r="L29">
            <v>235</v>
          </cell>
          <cell r="M29">
            <v>307</v>
          </cell>
        </row>
        <row r="30">
          <cell r="D30">
            <v>145</v>
          </cell>
          <cell r="K30">
            <v>357</v>
          </cell>
          <cell r="L30">
            <v>218</v>
          </cell>
          <cell r="M30">
            <v>291</v>
          </cell>
        </row>
        <row r="31">
          <cell r="D31">
            <v>117</v>
          </cell>
          <cell r="K31">
            <v>148</v>
          </cell>
          <cell r="L31">
            <v>24</v>
          </cell>
          <cell r="M31">
            <v>26</v>
          </cell>
        </row>
        <row r="32">
          <cell r="D32">
            <v>120</v>
          </cell>
          <cell r="K32">
            <v>84</v>
          </cell>
          <cell r="L32">
            <v>13</v>
          </cell>
          <cell r="M32">
            <v>303</v>
          </cell>
        </row>
        <row r="33">
          <cell r="D33">
            <v>122</v>
          </cell>
          <cell r="K33">
            <v>418</v>
          </cell>
          <cell r="L33">
            <v>261</v>
          </cell>
          <cell r="M33">
            <v>126</v>
          </cell>
        </row>
        <row r="34">
          <cell r="D34">
            <v>217</v>
          </cell>
          <cell r="K34">
            <v>245</v>
          </cell>
          <cell r="L34">
            <v>12</v>
          </cell>
          <cell r="M34">
            <v>61</v>
          </cell>
        </row>
        <row r="35">
          <cell r="D35">
            <v>145</v>
          </cell>
          <cell r="K35">
            <v>177</v>
          </cell>
          <cell r="L35">
            <v>19</v>
          </cell>
          <cell r="M35">
            <v>5</v>
          </cell>
        </row>
        <row r="36">
          <cell r="D36">
            <v>763</v>
          </cell>
          <cell r="K36">
            <v>589</v>
          </cell>
          <cell r="L36">
            <v>420</v>
          </cell>
          <cell r="M36">
            <v>2664</v>
          </cell>
        </row>
      </sheetData>
      <sheetData sheetId="30">
        <row r="7">
          <cell r="D7">
            <v>1805</v>
          </cell>
          <cell r="K7">
            <v>6874</v>
          </cell>
          <cell r="L7">
            <v>2826</v>
          </cell>
          <cell r="M7">
            <v>12074</v>
          </cell>
        </row>
        <row r="8">
          <cell r="D8">
            <v>159</v>
          </cell>
          <cell r="K8">
            <v>332</v>
          </cell>
          <cell r="L8">
            <v>45</v>
          </cell>
          <cell r="M8">
            <v>80</v>
          </cell>
        </row>
        <row r="9">
          <cell r="D9">
            <v>46</v>
          </cell>
          <cell r="K9">
            <v>149</v>
          </cell>
          <cell r="L9">
            <v>45</v>
          </cell>
          <cell r="M9">
            <v>423</v>
          </cell>
        </row>
        <row r="10">
          <cell r="D10">
            <v>29</v>
          </cell>
          <cell r="K10">
            <v>377</v>
          </cell>
          <cell r="L10">
            <v>266</v>
          </cell>
          <cell r="M10">
            <v>1310</v>
          </cell>
        </row>
        <row r="11">
          <cell r="D11">
            <v>93</v>
          </cell>
          <cell r="K11">
            <v>518</v>
          </cell>
          <cell r="L11">
            <v>263</v>
          </cell>
          <cell r="M11">
            <v>1539</v>
          </cell>
        </row>
        <row r="12">
          <cell r="D12">
            <v>90</v>
          </cell>
          <cell r="K12">
            <v>398</v>
          </cell>
          <cell r="L12">
            <v>101</v>
          </cell>
          <cell r="M12">
            <v>1190</v>
          </cell>
        </row>
        <row r="13">
          <cell r="D13">
            <v>53</v>
          </cell>
          <cell r="K13">
            <v>260</v>
          </cell>
          <cell r="L13">
            <v>127</v>
          </cell>
          <cell r="M13">
            <v>517</v>
          </cell>
        </row>
        <row r="14">
          <cell r="D14">
            <v>76</v>
          </cell>
          <cell r="K14">
            <v>375</v>
          </cell>
          <cell r="L14">
            <v>170</v>
          </cell>
          <cell r="M14">
            <v>914</v>
          </cell>
        </row>
        <row r="15">
          <cell r="D15">
            <v>58</v>
          </cell>
          <cell r="K15">
            <v>343</v>
          </cell>
          <cell r="L15">
            <v>165</v>
          </cell>
          <cell r="M15">
            <v>436</v>
          </cell>
        </row>
        <row r="16">
          <cell r="D16">
            <v>52</v>
          </cell>
          <cell r="K16">
            <v>82</v>
          </cell>
          <cell r="L16">
            <v>4</v>
          </cell>
          <cell r="M16">
            <v>60</v>
          </cell>
        </row>
        <row r="17">
          <cell r="D17">
            <v>59</v>
          </cell>
          <cell r="K17">
            <v>345</v>
          </cell>
          <cell r="L17">
            <v>137</v>
          </cell>
          <cell r="M17">
            <v>27</v>
          </cell>
        </row>
        <row r="18">
          <cell r="D18">
            <v>28</v>
          </cell>
          <cell r="K18">
            <v>87</v>
          </cell>
          <cell r="L18">
            <v>48</v>
          </cell>
          <cell r="M18">
            <v>251</v>
          </cell>
        </row>
        <row r="19">
          <cell r="D19">
            <v>89</v>
          </cell>
          <cell r="K19">
            <v>399</v>
          </cell>
          <cell r="L19">
            <v>283</v>
          </cell>
          <cell r="M19">
            <v>131</v>
          </cell>
        </row>
        <row r="20">
          <cell r="D20">
            <v>31</v>
          </cell>
          <cell r="K20">
            <v>72</v>
          </cell>
          <cell r="L20">
            <v>7</v>
          </cell>
          <cell r="M20">
            <v>33</v>
          </cell>
        </row>
        <row r="21">
          <cell r="D21">
            <v>41</v>
          </cell>
          <cell r="K21">
            <v>120</v>
          </cell>
          <cell r="L21">
            <v>5</v>
          </cell>
          <cell r="M21">
            <v>285</v>
          </cell>
        </row>
        <row r="22">
          <cell r="D22">
            <v>16</v>
          </cell>
          <cell r="K22">
            <v>36</v>
          </cell>
          <cell r="L22">
            <v>9</v>
          </cell>
          <cell r="M22">
            <v>42</v>
          </cell>
        </row>
        <row r="23">
          <cell r="D23">
            <v>27</v>
          </cell>
          <cell r="K23">
            <v>35</v>
          </cell>
          <cell r="L23">
            <v>2</v>
          </cell>
          <cell r="M23">
            <v>72</v>
          </cell>
        </row>
        <row r="24">
          <cell r="D24">
            <v>63</v>
          </cell>
          <cell r="K24">
            <v>88</v>
          </cell>
          <cell r="L24">
            <v>8</v>
          </cell>
          <cell r="M24">
            <v>34</v>
          </cell>
        </row>
        <row r="25">
          <cell r="D25">
            <v>91</v>
          </cell>
          <cell r="K25">
            <v>147</v>
          </cell>
          <cell r="L25">
            <v>39</v>
          </cell>
          <cell r="M25">
            <v>453</v>
          </cell>
        </row>
        <row r="26">
          <cell r="D26">
            <v>29</v>
          </cell>
          <cell r="K26">
            <v>46</v>
          </cell>
          <cell r="L26">
            <v>9</v>
          </cell>
          <cell r="M26">
            <v>184</v>
          </cell>
        </row>
        <row r="27">
          <cell r="D27">
            <v>89</v>
          </cell>
          <cell r="K27">
            <v>241</v>
          </cell>
          <cell r="L27">
            <v>88</v>
          </cell>
          <cell r="M27">
            <v>592</v>
          </cell>
        </row>
        <row r="28">
          <cell r="D28">
            <v>53</v>
          </cell>
          <cell r="K28">
            <v>66</v>
          </cell>
          <cell r="L28">
            <v>8</v>
          </cell>
          <cell r="M28">
            <v>135</v>
          </cell>
        </row>
        <row r="29">
          <cell r="D29">
            <v>60</v>
          </cell>
          <cell r="K29">
            <v>256</v>
          </cell>
          <cell r="L29">
            <v>114</v>
          </cell>
          <cell r="M29">
            <v>271</v>
          </cell>
        </row>
        <row r="30">
          <cell r="D30">
            <v>58</v>
          </cell>
          <cell r="K30">
            <v>165</v>
          </cell>
          <cell r="L30">
            <v>75</v>
          </cell>
          <cell r="M30">
            <v>273</v>
          </cell>
        </row>
        <row r="31">
          <cell r="D31">
            <v>46</v>
          </cell>
          <cell r="K31">
            <v>106</v>
          </cell>
          <cell r="L31">
            <v>42</v>
          </cell>
          <cell r="M31">
            <v>29</v>
          </cell>
        </row>
        <row r="32">
          <cell r="D32">
            <v>62</v>
          </cell>
          <cell r="K32">
            <v>97</v>
          </cell>
          <cell r="L32">
            <v>20</v>
          </cell>
          <cell r="M32">
            <v>268</v>
          </cell>
        </row>
        <row r="33">
          <cell r="D33">
            <v>68</v>
          </cell>
          <cell r="K33">
            <v>128</v>
          </cell>
          <cell r="L33">
            <v>57</v>
          </cell>
          <cell r="M33">
            <v>128</v>
          </cell>
        </row>
        <row r="34">
          <cell r="D34">
            <v>109</v>
          </cell>
          <cell r="K34">
            <v>177</v>
          </cell>
          <cell r="L34">
            <v>27</v>
          </cell>
          <cell r="M34">
            <v>5</v>
          </cell>
        </row>
        <row r="35">
          <cell r="D35">
            <v>27</v>
          </cell>
          <cell r="K35">
            <v>43</v>
          </cell>
          <cell r="L35">
            <v>11</v>
          </cell>
          <cell r="M35">
            <v>3</v>
          </cell>
        </row>
        <row r="36">
          <cell r="D36">
            <v>103</v>
          </cell>
          <cell r="K36">
            <v>1386</v>
          </cell>
          <cell r="L36">
            <v>651</v>
          </cell>
          <cell r="M36">
            <v>2389</v>
          </cell>
        </row>
      </sheetData>
      <sheetData sheetId="31">
        <row r="7">
          <cell r="D7">
            <v>28643</v>
          </cell>
          <cell r="F7">
            <v>9690</v>
          </cell>
          <cell r="J7">
            <v>3392</v>
          </cell>
          <cell r="K7">
            <v>341</v>
          </cell>
          <cell r="L7">
            <v>2716</v>
          </cell>
          <cell r="M7">
            <v>26665</v>
          </cell>
          <cell r="P7">
            <v>10142</v>
          </cell>
          <cell r="T7">
            <v>9138</v>
          </cell>
        </row>
        <row r="8">
          <cell r="D8">
            <v>1842</v>
          </cell>
          <cell r="F8">
            <v>531</v>
          </cell>
          <cell r="J8">
            <v>58</v>
          </cell>
          <cell r="K8">
            <v>0</v>
          </cell>
          <cell r="L8">
            <v>466</v>
          </cell>
          <cell r="M8">
            <v>1369</v>
          </cell>
          <cell r="P8">
            <v>672</v>
          </cell>
          <cell r="T8">
            <v>623</v>
          </cell>
        </row>
        <row r="9">
          <cell r="D9">
            <v>1629</v>
          </cell>
          <cell r="F9">
            <v>623</v>
          </cell>
          <cell r="J9">
            <v>196</v>
          </cell>
          <cell r="K9">
            <v>4</v>
          </cell>
          <cell r="L9">
            <v>149</v>
          </cell>
          <cell r="M9">
            <v>1375</v>
          </cell>
          <cell r="P9">
            <v>526</v>
          </cell>
          <cell r="T9">
            <v>490</v>
          </cell>
        </row>
        <row r="10">
          <cell r="D10">
            <v>673</v>
          </cell>
          <cell r="F10">
            <v>177</v>
          </cell>
          <cell r="J10">
            <v>141</v>
          </cell>
          <cell r="K10">
            <v>1</v>
          </cell>
          <cell r="L10">
            <v>162</v>
          </cell>
          <cell r="M10">
            <v>662</v>
          </cell>
          <cell r="P10">
            <v>264</v>
          </cell>
          <cell r="T10">
            <v>227</v>
          </cell>
        </row>
        <row r="11">
          <cell r="D11">
            <v>1036</v>
          </cell>
          <cell r="F11">
            <v>342</v>
          </cell>
          <cell r="J11">
            <v>126</v>
          </cell>
          <cell r="K11">
            <v>89</v>
          </cell>
          <cell r="L11">
            <v>92</v>
          </cell>
          <cell r="M11">
            <v>949</v>
          </cell>
          <cell r="P11">
            <v>397</v>
          </cell>
          <cell r="T11">
            <v>359</v>
          </cell>
        </row>
        <row r="12">
          <cell r="D12">
            <v>667</v>
          </cell>
          <cell r="F12">
            <v>166</v>
          </cell>
          <cell r="J12">
            <v>72</v>
          </cell>
          <cell r="K12">
            <v>23</v>
          </cell>
          <cell r="L12">
            <v>29</v>
          </cell>
          <cell r="M12">
            <v>646</v>
          </cell>
          <cell r="P12">
            <v>281</v>
          </cell>
          <cell r="T12">
            <v>252</v>
          </cell>
        </row>
        <row r="13">
          <cell r="D13">
            <v>1190</v>
          </cell>
          <cell r="F13">
            <v>546</v>
          </cell>
          <cell r="J13">
            <v>276</v>
          </cell>
          <cell r="K13">
            <v>9</v>
          </cell>
          <cell r="L13">
            <v>8</v>
          </cell>
          <cell r="M13">
            <v>1158</v>
          </cell>
          <cell r="P13">
            <v>338</v>
          </cell>
          <cell r="T13">
            <v>290</v>
          </cell>
        </row>
        <row r="14">
          <cell r="D14">
            <v>1315</v>
          </cell>
          <cell r="F14">
            <v>398</v>
          </cell>
          <cell r="J14">
            <v>172</v>
          </cell>
          <cell r="K14">
            <v>5</v>
          </cell>
          <cell r="L14">
            <v>125</v>
          </cell>
          <cell r="M14">
            <v>1286</v>
          </cell>
          <cell r="P14">
            <v>529</v>
          </cell>
          <cell r="T14">
            <v>452</v>
          </cell>
        </row>
        <row r="15">
          <cell r="D15">
            <v>956</v>
          </cell>
          <cell r="F15">
            <v>343</v>
          </cell>
          <cell r="J15">
            <v>74</v>
          </cell>
          <cell r="K15">
            <v>0</v>
          </cell>
          <cell r="L15">
            <v>93</v>
          </cell>
          <cell r="M15">
            <v>895</v>
          </cell>
          <cell r="P15">
            <v>328</v>
          </cell>
          <cell r="T15">
            <v>284</v>
          </cell>
        </row>
        <row r="16">
          <cell r="D16">
            <v>1273</v>
          </cell>
          <cell r="F16">
            <v>364</v>
          </cell>
          <cell r="J16">
            <v>111</v>
          </cell>
          <cell r="K16">
            <v>16</v>
          </cell>
          <cell r="L16">
            <v>83</v>
          </cell>
          <cell r="M16">
            <v>1268</v>
          </cell>
          <cell r="P16">
            <v>480</v>
          </cell>
          <cell r="T16">
            <v>455</v>
          </cell>
        </row>
        <row r="17">
          <cell r="D17">
            <v>539</v>
          </cell>
          <cell r="F17">
            <v>224</v>
          </cell>
          <cell r="J17">
            <v>87</v>
          </cell>
          <cell r="K17">
            <v>8</v>
          </cell>
          <cell r="L17">
            <v>64</v>
          </cell>
          <cell r="M17">
            <v>441</v>
          </cell>
          <cell r="P17">
            <v>169</v>
          </cell>
          <cell r="T17">
            <v>151</v>
          </cell>
        </row>
        <row r="18">
          <cell r="D18">
            <v>762</v>
          </cell>
          <cell r="F18">
            <v>350</v>
          </cell>
          <cell r="J18">
            <v>91</v>
          </cell>
          <cell r="K18">
            <v>4</v>
          </cell>
          <cell r="L18">
            <v>102</v>
          </cell>
          <cell r="M18">
            <v>681</v>
          </cell>
          <cell r="P18">
            <v>231</v>
          </cell>
          <cell r="T18">
            <v>208</v>
          </cell>
        </row>
        <row r="19">
          <cell r="D19">
            <v>1201</v>
          </cell>
          <cell r="F19">
            <v>379</v>
          </cell>
          <cell r="J19">
            <v>228</v>
          </cell>
          <cell r="K19">
            <v>7</v>
          </cell>
          <cell r="L19">
            <v>39</v>
          </cell>
          <cell r="M19">
            <v>1163</v>
          </cell>
          <cell r="P19">
            <v>442</v>
          </cell>
          <cell r="T19">
            <v>404</v>
          </cell>
        </row>
        <row r="20">
          <cell r="D20">
            <v>948</v>
          </cell>
          <cell r="F20">
            <v>242</v>
          </cell>
          <cell r="J20">
            <v>109</v>
          </cell>
          <cell r="K20">
            <v>16</v>
          </cell>
          <cell r="L20">
            <v>2</v>
          </cell>
          <cell r="M20">
            <v>914</v>
          </cell>
          <cell r="P20">
            <v>337</v>
          </cell>
          <cell r="T20">
            <v>293</v>
          </cell>
        </row>
        <row r="21">
          <cell r="D21">
            <v>1043</v>
          </cell>
          <cell r="F21">
            <v>180</v>
          </cell>
          <cell r="J21">
            <v>57</v>
          </cell>
          <cell r="K21">
            <v>0</v>
          </cell>
          <cell r="L21">
            <v>6</v>
          </cell>
          <cell r="M21">
            <v>984</v>
          </cell>
          <cell r="P21">
            <v>576</v>
          </cell>
          <cell r="T21">
            <v>524</v>
          </cell>
        </row>
        <row r="22">
          <cell r="D22">
            <v>1275</v>
          </cell>
          <cell r="F22">
            <v>508</v>
          </cell>
          <cell r="J22">
            <v>218</v>
          </cell>
          <cell r="K22">
            <v>8</v>
          </cell>
          <cell r="L22">
            <v>51</v>
          </cell>
          <cell r="M22">
            <v>1240</v>
          </cell>
          <cell r="P22">
            <v>469</v>
          </cell>
          <cell r="T22">
            <v>409</v>
          </cell>
        </row>
        <row r="23">
          <cell r="D23">
            <v>633</v>
          </cell>
          <cell r="F23">
            <v>277</v>
          </cell>
          <cell r="J23">
            <v>108</v>
          </cell>
          <cell r="K23">
            <v>5</v>
          </cell>
          <cell r="L23">
            <v>120</v>
          </cell>
          <cell r="M23">
            <v>590</v>
          </cell>
          <cell r="P23">
            <v>184</v>
          </cell>
          <cell r="T23">
            <v>163</v>
          </cell>
        </row>
        <row r="24">
          <cell r="D24">
            <v>909</v>
          </cell>
          <cell r="F24">
            <v>348</v>
          </cell>
          <cell r="J24">
            <v>96</v>
          </cell>
          <cell r="K24">
            <v>48</v>
          </cell>
          <cell r="L24">
            <v>96</v>
          </cell>
          <cell r="M24">
            <v>892</v>
          </cell>
          <cell r="P24">
            <v>322</v>
          </cell>
          <cell r="T24">
            <v>292</v>
          </cell>
        </row>
        <row r="25">
          <cell r="D25">
            <v>917</v>
          </cell>
          <cell r="F25">
            <v>397</v>
          </cell>
          <cell r="J25">
            <v>145</v>
          </cell>
          <cell r="K25">
            <v>31</v>
          </cell>
          <cell r="L25">
            <v>163</v>
          </cell>
          <cell r="M25">
            <v>759</v>
          </cell>
          <cell r="P25">
            <v>257</v>
          </cell>
          <cell r="T25">
            <v>220</v>
          </cell>
        </row>
        <row r="26">
          <cell r="D26">
            <v>630</v>
          </cell>
          <cell r="F26">
            <v>261</v>
          </cell>
          <cell r="J26">
            <v>133</v>
          </cell>
          <cell r="K26">
            <v>0</v>
          </cell>
          <cell r="L26">
            <v>161</v>
          </cell>
          <cell r="M26">
            <v>576</v>
          </cell>
          <cell r="P26">
            <v>135</v>
          </cell>
          <cell r="T26">
            <v>118</v>
          </cell>
        </row>
        <row r="27">
          <cell r="D27">
            <v>929</v>
          </cell>
          <cell r="F27">
            <v>385</v>
          </cell>
          <cell r="J27">
            <v>224</v>
          </cell>
          <cell r="K27">
            <v>0</v>
          </cell>
          <cell r="L27">
            <v>100</v>
          </cell>
          <cell r="M27">
            <v>894</v>
          </cell>
          <cell r="P27">
            <v>247</v>
          </cell>
          <cell r="T27">
            <v>230</v>
          </cell>
        </row>
        <row r="28">
          <cell r="D28">
            <v>1123</v>
          </cell>
          <cell r="F28">
            <v>377</v>
          </cell>
          <cell r="J28">
            <v>112</v>
          </cell>
          <cell r="K28">
            <v>2</v>
          </cell>
          <cell r="L28">
            <v>133</v>
          </cell>
          <cell r="M28">
            <v>1085</v>
          </cell>
          <cell r="P28">
            <v>401</v>
          </cell>
          <cell r="T28">
            <v>379</v>
          </cell>
        </row>
        <row r="29">
          <cell r="D29">
            <v>981</v>
          </cell>
          <cell r="F29">
            <v>241</v>
          </cell>
          <cell r="J29">
            <v>66</v>
          </cell>
          <cell r="K29">
            <v>1</v>
          </cell>
          <cell r="L29">
            <v>37</v>
          </cell>
          <cell r="M29">
            <v>885</v>
          </cell>
          <cell r="P29">
            <v>420</v>
          </cell>
          <cell r="T29">
            <v>382</v>
          </cell>
        </row>
        <row r="30">
          <cell r="D30">
            <v>859</v>
          </cell>
          <cell r="F30">
            <v>391</v>
          </cell>
          <cell r="J30">
            <v>46</v>
          </cell>
          <cell r="K30">
            <v>0</v>
          </cell>
          <cell r="L30">
            <v>6</v>
          </cell>
          <cell r="M30">
            <v>824</v>
          </cell>
          <cell r="P30">
            <v>304</v>
          </cell>
          <cell r="T30">
            <v>258</v>
          </cell>
        </row>
        <row r="31">
          <cell r="D31">
            <v>1205</v>
          </cell>
          <cell r="F31">
            <v>249</v>
          </cell>
          <cell r="J31">
            <v>31</v>
          </cell>
          <cell r="K31">
            <v>11</v>
          </cell>
          <cell r="L31">
            <v>20</v>
          </cell>
          <cell r="M31">
            <v>1171</v>
          </cell>
          <cell r="P31">
            <v>475</v>
          </cell>
          <cell r="T31">
            <v>452</v>
          </cell>
        </row>
        <row r="32">
          <cell r="D32">
            <v>563</v>
          </cell>
          <cell r="F32">
            <v>171</v>
          </cell>
          <cell r="J32">
            <v>64</v>
          </cell>
          <cell r="K32">
            <v>49</v>
          </cell>
          <cell r="L32">
            <v>106</v>
          </cell>
          <cell r="M32">
            <v>542</v>
          </cell>
          <cell r="P32">
            <v>213</v>
          </cell>
          <cell r="T32">
            <v>192</v>
          </cell>
        </row>
        <row r="33">
          <cell r="D33">
            <v>1076</v>
          </cell>
          <cell r="F33">
            <v>452</v>
          </cell>
          <cell r="J33">
            <v>145</v>
          </cell>
          <cell r="K33">
            <v>0</v>
          </cell>
          <cell r="L33">
            <v>192</v>
          </cell>
          <cell r="M33">
            <v>1056</v>
          </cell>
          <cell r="P33">
            <v>274</v>
          </cell>
          <cell r="T33">
            <v>250</v>
          </cell>
        </row>
        <row r="34">
          <cell r="D34">
            <v>1110</v>
          </cell>
          <cell r="F34">
            <v>388</v>
          </cell>
          <cell r="J34">
            <v>141</v>
          </cell>
          <cell r="K34">
            <v>0</v>
          </cell>
          <cell r="L34">
            <v>90</v>
          </cell>
          <cell r="M34">
            <v>1059</v>
          </cell>
          <cell r="P34">
            <v>382</v>
          </cell>
          <cell r="T34">
            <v>359</v>
          </cell>
        </row>
        <row r="35">
          <cell r="D35">
            <v>291</v>
          </cell>
          <cell r="F35">
            <v>68</v>
          </cell>
          <cell r="J35">
            <v>22</v>
          </cell>
          <cell r="K35">
            <v>4</v>
          </cell>
          <cell r="L35">
            <v>14</v>
          </cell>
          <cell r="M35">
            <v>275</v>
          </cell>
          <cell r="P35">
            <v>85</v>
          </cell>
          <cell r="T35">
            <v>78</v>
          </cell>
        </row>
        <row r="36">
          <cell r="D36">
            <v>1068</v>
          </cell>
          <cell r="F36">
            <v>312</v>
          </cell>
          <cell r="J36">
            <v>43</v>
          </cell>
          <cell r="K36">
            <v>0</v>
          </cell>
          <cell r="L36">
            <v>7</v>
          </cell>
          <cell r="M36">
            <v>1026</v>
          </cell>
          <cell r="P36">
            <v>404</v>
          </cell>
          <cell r="T36">
            <v>344</v>
          </cell>
        </row>
      </sheetData>
      <sheetData sheetId="32">
        <row r="7">
          <cell r="D7">
            <v>30886</v>
          </cell>
          <cell r="F7">
            <v>10843</v>
          </cell>
          <cell r="J7">
            <v>3772</v>
          </cell>
          <cell r="K7">
            <v>98</v>
          </cell>
          <cell r="L7">
            <v>1473</v>
          </cell>
          <cell r="M7">
            <v>28802</v>
          </cell>
          <cell r="P7">
            <v>8900</v>
          </cell>
          <cell r="T7">
            <v>8256</v>
          </cell>
        </row>
        <row r="8">
          <cell r="D8">
            <v>1872</v>
          </cell>
          <cell r="F8">
            <v>550</v>
          </cell>
          <cell r="J8">
            <v>165</v>
          </cell>
          <cell r="K8">
            <v>4</v>
          </cell>
          <cell r="L8">
            <v>56</v>
          </cell>
          <cell r="M8">
            <v>1555</v>
          </cell>
          <cell r="P8">
            <v>578</v>
          </cell>
          <cell r="T8">
            <v>538</v>
          </cell>
        </row>
        <row r="9">
          <cell r="D9">
            <v>1659</v>
          </cell>
          <cell r="F9">
            <v>522</v>
          </cell>
          <cell r="J9">
            <v>211</v>
          </cell>
          <cell r="K9">
            <v>0</v>
          </cell>
          <cell r="L9">
            <v>68</v>
          </cell>
          <cell r="M9">
            <v>1405</v>
          </cell>
          <cell r="P9">
            <v>557</v>
          </cell>
          <cell r="T9">
            <v>528</v>
          </cell>
        </row>
        <row r="10">
          <cell r="D10">
            <v>771</v>
          </cell>
          <cell r="F10">
            <v>214</v>
          </cell>
          <cell r="J10">
            <v>96</v>
          </cell>
          <cell r="K10">
            <v>0</v>
          </cell>
          <cell r="L10">
            <v>150</v>
          </cell>
          <cell r="M10">
            <v>748</v>
          </cell>
          <cell r="P10">
            <v>196</v>
          </cell>
          <cell r="T10">
            <v>167</v>
          </cell>
        </row>
        <row r="11">
          <cell r="D11">
            <v>1073</v>
          </cell>
          <cell r="F11">
            <v>429</v>
          </cell>
          <cell r="J11">
            <v>168</v>
          </cell>
          <cell r="K11">
            <v>0</v>
          </cell>
          <cell r="L11">
            <v>39</v>
          </cell>
          <cell r="M11">
            <v>956</v>
          </cell>
          <cell r="P11">
            <v>268</v>
          </cell>
          <cell r="T11">
            <v>253</v>
          </cell>
        </row>
        <row r="12">
          <cell r="D12">
            <v>832</v>
          </cell>
          <cell r="F12">
            <v>276</v>
          </cell>
          <cell r="J12">
            <v>43</v>
          </cell>
          <cell r="K12">
            <v>0</v>
          </cell>
          <cell r="L12">
            <v>4</v>
          </cell>
          <cell r="M12">
            <v>799</v>
          </cell>
          <cell r="P12">
            <v>227</v>
          </cell>
          <cell r="T12">
            <v>193</v>
          </cell>
        </row>
        <row r="13">
          <cell r="D13">
            <v>1165</v>
          </cell>
          <cell r="F13">
            <v>505</v>
          </cell>
          <cell r="J13">
            <v>219</v>
          </cell>
          <cell r="K13">
            <v>0</v>
          </cell>
          <cell r="L13">
            <v>0</v>
          </cell>
          <cell r="M13">
            <v>1100</v>
          </cell>
          <cell r="P13">
            <v>239</v>
          </cell>
          <cell r="T13">
            <v>216</v>
          </cell>
        </row>
        <row r="14">
          <cell r="D14">
            <v>1240</v>
          </cell>
          <cell r="F14">
            <v>378</v>
          </cell>
          <cell r="J14">
            <v>114</v>
          </cell>
          <cell r="K14">
            <v>1</v>
          </cell>
          <cell r="L14">
            <v>40</v>
          </cell>
          <cell r="M14">
            <v>1194</v>
          </cell>
          <cell r="P14">
            <v>357</v>
          </cell>
          <cell r="T14">
            <v>320</v>
          </cell>
        </row>
        <row r="15">
          <cell r="D15">
            <v>1046</v>
          </cell>
          <cell r="F15">
            <v>401</v>
          </cell>
          <cell r="J15">
            <v>154</v>
          </cell>
          <cell r="K15">
            <v>0</v>
          </cell>
          <cell r="L15">
            <v>53</v>
          </cell>
          <cell r="M15">
            <v>983</v>
          </cell>
          <cell r="P15">
            <v>275</v>
          </cell>
          <cell r="T15">
            <v>251</v>
          </cell>
        </row>
        <row r="16">
          <cell r="D16">
            <v>1372</v>
          </cell>
          <cell r="F16">
            <v>429</v>
          </cell>
          <cell r="J16">
            <v>147</v>
          </cell>
          <cell r="K16">
            <v>0</v>
          </cell>
          <cell r="L16">
            <v>70</v>
          </cell>
          <cell r="M16">
            <v>1368</v>
          </cell>
          <cell r="P16">
            <v>406</v>
          </cell>
          <cell r="T16">
            <v>381</v>
          </cell>
        </row>
        <row r="17">
          <cell r="D17">
            <v>835</v>
          </cell>
          <cell r="F17">
            <v>315</v>
          </cell>
          <cell r="J17">
            <v>130</v>
          </cell>
          <cell r="K17">
            <v>0</v>
          </cell>
          <cell r="L17">
            <v>17</v>
          </cell>
          <cell r="M17">
            <v>794</v>
          </cell>
          <cell r="P17">
            <v>271</v>
          </cell>
          <cell r="T17">
            <v>247</v>
          </cell>
        </row>
        <row r="18">
          <cell r="D18">
            <v>779</v>
          </cell>
          <cell r="F18">
            <v>364</v>
          </cell>
          <cell r="J18">
            <v>109</v>
          </cell>
          <cell r="K18">
            <v>0</v>
          </cell>
          <cell r="L18">
            <v>67</v>
          </cell>
          <cell r="M18">
            <v>770</v>
          </cell>
          <cell r="P18">
            <v>195</v>
          </cell>
          <cell r="T18">
            <v>188</v>
          </cell>
        </row>
        <row r="19">
          <cell r="D19">
            <v>1198</v>
          </cell>
          <cell r="F19">
            <v>398</v>
          </cell>
          <cell r="J19">
            <v>240</v>
          </cell>
          <cell r="K19">
            <v>0</v>
          </cell>
          <cell r="L19">
            <v>26</v>
          </cell>
          <cell r="M19">
            <v>1133</v>
          </cell>
          <cell r="P19">
            <v>350</v>
          </cell>
          <cell r="T19">
            <v>325</v>
          </cell>
        </row>
        <row r="20">
          <cell r="D20">
            <v>1013</v>
          </cell>
          <cell r="F20">
            <v>323</v>
          </cell>
          <cell r="J20">
            <v>134</v>
          </cell>
          <cell r="K20">
            <v>20</v>
          </cell>
          <cell r="L20">
            <v>0</v>
          </cell>
          <cell r="M20">
            <v>992</v>
          </cell>
          <cell r="P20">
            <v>368</v>
          </cell>
          <cell r="T20">
            <v>339</v>
          </cell>
        </row>
        <row r="21">
          <cell r="D21">
            <v>1061</v>
          </cell>
          <cell r="F21">
            <v>250</v>
          </cell>
          <cell r="J21">
            <v>105</v>
          </cell>
          <cell r="K21">
            <v>0</v>
          </cell>
          <cell r="L21">
            <v>5</v>
          </cell>
          <cell r="M21">
            <v>1025</v>
          </cell>
          <cell r="P21">
            <v>354</v>
          </cell>
          <cell r="T21">
            <v>336</v>
          </cell>
        </row>
        <row r="22">
          <cell r="D22">
            <v>1278</v>
          </cell>
          <cell r="F22">
            <v>502</v>
          </cell>
          <cell r="J22">
            <v>188</v>
          </cell>
          <cell r="K22">
            <v>0</v>
          </cell>
          <cell r="L22">
            <v>39</v>
          </cell>
          <cell r="M22">
            <v>1208</v>
          </cell>
          <cell r="P22">
            <v>425</v>
          </cell>
          <cell r="T22">
            <v>390</v>
          </cell>
        </row>
        <row r="23">
          <cell r="D23">
            <v>986</v>
          </cell>
          <cell r="F23">
            <v>395</v>
          </cell>
          <cell r="J23">
            <v>120</v>
          </cell>
          <cell r="K23">
            <v>0</v>
          </cell>
          <cell r="L23">
            <v>16</v>
          </cell>
          <cell r="M23">
            <v>879</v>
          </cell>
          <cell r="P23">
            <v>305</v>
          </cell>
          <cell r="T23">
            <v>281</v>
          </cell>
        </row>
        <row r="24">
          <cell r="D24">
            <v>945</v>
          </cell>
          <cell r="F24">
            <v>373</v>
          </cell>
          <cell r="J24">
            <v>134</v>
          </cell>
          <cell r="K24">
            <v>0</v>
          </cell>
          <cell r="L24">
            <v>75</v>
          </cell>
          <cell r="M24">
            <v>921</v>
          </cell>
          <cell r="P24">
            <v>289</v>
          </cell>
          <cell r="T24">
            <v>278</v>
          </cell>
        </row>
        <row r="25">
          <cell r="D25">
            <v>1006</v>
          </cell>
          <cell r="F25">
            <v>460</v>
          </cell>
          <cell r="J25">
            <v>153</v>
          </cell>
          <cell r="K25">
            <v>15</v>
          </cell>
          <cell r="L25">
            <v>172</v>
          </cell>
          <cell r="M25">
            <v>833</v>
          </cell>
          <cell r="P25">
            <v>241</v>
          </cell>
          <cell r="T25">
            <v>212</v>
          </cell>
        </row>
        <row r="26">
          <cell r="D26">
            <v>527</v>
          </cell>
          <cell r="F26">
            <v>173</v>
          </cell>
          <cell r="J26">
            <v>82</v>
          </cell>
          <cell r="K26">
            <v>0</v>
          </cell>
          <cell r="L26">
            <v>26</v>
          </cell>
          <cell r="M26">
            <v>497</v>
          </cell>
          <cell r="P26">
            <v>131</v>
          </cell>
          <cell r="T26">
            <v>125</v>
          </cell>
        </row>
        <row r="27">
          <cell r="D27">
            <v>1351</v>
          </cell>
          <cell r="F27">
            <v>604</v>
          </cell>
          <cell r="J27">
            <v>199</v>
          </cell>
          <cell r="K27">
            <v>0</v>
          </cell>
          <cell r="L27">
            <v>126</v>
          </cell>
          <cell r="M27">
            <v>1312</v>
          </cell>
          <cell r="P27">
            <v>297</v>
          </cell>
          <cell r="T27">
            <v>280</v>
          </cell>
        </row>
        <row r="28">
          <cell r="D28">
            <v>1443</v>
          </cell>
          <cell r="F28">
            <v>356</v>
          </cell>
          <cell r="J28">
            <v>96</v>
          </cell>
          <cell r="K28">
            <v>0</v>
          </cell>
          <cell r="L28">
            <v>25</v>
          </cell>
          <cell r="M28">
            <v>1389</v>
          </cell>
          <cell r="P28">
            <v>514</v>
          </cell>
          <cell r="T28">
            <v>494</v>
          </cell>
        </row>
        <row r="29">
          <cell r="D29">
            <v>1002</v>
          </cell>
          <cell r="F29">
            <v>298</v>
          </cell>
          <cell r="J29">
            <v>127</v>
          </cell>
          <cell r="K29">
            <v>6</v>
          </cell>
          <cell r="L29">
            <v>76</v>
          </cell>
          <cell r="M29">
            <v>870</v>
          </cell>
          <cell r="P29">
            <v>306</v>
          </cell>
          <cell r="T29">
            <v>281</v>
          </cell>
        </row>
        <row r="30">
          <cell r="D30">
            <v>935</v>
          </cell>
          <cell r="F30">
            <v>427</v>
          </cell>
          <cell r="J30">
            <v>88</v>
          </cell>
          <cell r="K30">
            <v>0</v>
          </cell>
          <cell r="L30">
            <v>5</v>
          </cell>
          <cell r="M30">
            <v>798</v>
          </cell>
          <cell r="P30">
            <v>245</v>
          </cell>
          <cell r="T30">
            <v>232</v>
          </cell>
        </row>
        <row r="31">
          <cell r="D31">
            <v>1160</v>
          </cell>
          <cell r="F31">
            <v>312</v>
          </cell>
          <cell r="J31">
            <v>81</v>
          </cell>
          <cell r="K31">
            <v>13</v>
          </cell>
          <cell r="L31">
            <v>23</v>
          </cell>
          <cell r="M31">
            <v>1136</v>
          </cell>
          <cell r="P31">
            <v>414</v>
          </cell>
          <cell r="T31">
            <v>391</v>
          </cell>
        </row>
        <row r="32">
          <cell r="D32">
            <v>662</v>
          </cell>
          <cell r="F32">
            <v>174</v>
          </cell>
          <cell r="J32">
            <v>80</v>
          </cell>
          <cell r="K32">
            <v>13</v>
          </cell>
          <cell r="L32">
            <v>120</v>
          </cell>
          <cell r="M32">
            <v>633</v>
          </cell>
          <cell r="P32">
            <v>227</v>
          </cell>
          <cell r="T32">
            <v>212</v>
          </cell>
        </row>
        <row r="33">
          <cell r="D33">
            <v>1197</v>
          </cell>
          <cell r="F33">
            <v>530</v>
          </cell>
          <cell r="J33">
            <v>145</v>
          </cell>
          <cell r="K33">
            <v>0</v>
          </cell>
          <cell r="L33">
            <v>125</v>
          </cell>
          <cell r="M33">
            <v>1170</v>
          </cell>
          <cell r="P33">
            <v>287</v>
          </cell>
          <cell r="T33">
            <v>273</v>
          </cell>
        </row>
        <row r="34">
          <cell r="D34">
            <v>1127</v>
          </cell>
          <cell r="F34">
            <v>424</v>
          </cell>
          <cell r="J34">
            <v>145</v>
          </cell>
          <cell r="K34">
            <v>0</v>
          </cell>
          <cell r="L34">
            <v>40</v>
          </cell>
          <cell r="M34">
            <v>1084</v>
          </cell>
          <cell r="P34">
            <v>313</v>
          </cell>
          <cell r="T34">
            <v>295</v>
          </cell>
        </row>
        <row r="35">
          <cell r="D35">
            <v>323</v>
          </cell>
          <cell r="F35">
            <v>88</v>
          </cell>
          <cell r="J35">
            <v>25</v>
          </cell>
          <cell r="K35">
            <v>26</v>
          </cell>
          <cell r="L35">
            <v>7</v>
          </cell>
          <cell r="M35">
            <v>310</v>
          </cell>
          <cell r="P35">
            <v>81</v>
          </cell>
          <cell r="T35">
            <v>76</v>
          </cell>
        </row>
        <row r="36">
          <cell r="D36">
            <v>1028</v>
          </cell>
          <cell r="F36">
            <v>373</v>
          </cell>
          <cell r="J36">
            <v>74</v>
          </cell>
          <cell r="K36">
            <v>0</v>
          </cell>
          <cell r="L36">
            <v>3</v>
          </cell>
          <cell r="M36">
            <v>940</v>
          </cell>
          <cell r="P36">
            <v>184</v>
          </cell>
          <cell r="T36">
            <v>154</v>
          </cell>
        </row>
      </sheetData>
      <sheetData sheetId="33"/>
      <sheetData sheetId="34">
        <row r="6">
          <cell r="B6">
            <v>2249</v>
          </cell>
        </row>
        <row r="7">
          <cell r="B7">
            <v>176</v>
          </cell>
        </row>
        <row r="8">
          <cell r="B8">
            <v>65</v>
          </cell>
        </row>
        <row r="9">
          <cell r="B9">
            <v>161</v>
          </cell>
        </row>
        <row r="10">
          <cell r="B10">
            <v>39</v>
          </cell>
        </row>
        <row r="11">
          <cell r="B11">
            <v>95</v>
          </cell>
        </row>
        <row r="12">
          <cell r="B12">
            <v>168</v>
          </cell>
        </row>
        <row r="13">
          <cell r="B13">
            <v>91</v>
          </cell>
        </row>
        <row r="14">
          <cell r="B14">
            <v>63</v>
          </cell>
        </row>
        <row r="15">
          <cell r="B15">
            <v>45</v>
          </cell>
        </row>
        <row r="16">
          <cell r="B16">
            <v>23</v>
          </cell>
        </row>
        <row r="17">
          <cell r="B17">
            <v>48</v>
          </cell>
        </row>
        <row r="18">
          <cell r="B18">
            <v>84</v>
          </cell>
        </row>
        <row r="19">
          <cell r="B19">
            <v>28</v>
          </cell>
        </row>
        <row r="20">
          <cell r="B20">
            <v>47</v>
          </cell>
        </row>
        <row r="21">
          <cell r="B21">
            <v>60</v>
          </cell>
        </row>
        <row r="22">
          <cell r="B22">
            <v>52</v>
          </cell>
        </row>
        <row r="23">
          <cell r="B23">
            <v>67</v>
          </cell>
        </row>
        <row r="24">
          <cell r="B24">
            <v>36</v>
          </cell>
        </row>
        <row r="25">
          <cell r="B25">
            <v>52</v>
          </cell>
        </row>
        <row r="26">
          <cell r="B26">
            <v>46</v>
          </cell>
        </row>
        <row r="27">
          <cell r="B27">
            <v>42</v>
          </cell>
        </row>
        <row r="28">
          <cell r="B28">
            <v>60</v>
          </cell>
        </row>
        <row r="29">
          <cell r="B29">
            <v>40</v>
          </cell>
        </row>
        <row r="30">
          <cell r="B30">
            <v>50</v>
          </cell>
        </row>
        <row r="31">
          <cell r="B31">
            <v>30</v>
          </cell>
        </row>
        <row r="32">
          <cell r="B32">
            <v>105</v>
          </cell>
        </row>
        <row r="33">
          <cell r="B33">
            <v>104</v>
          </cell>
        </row>
        <row r="34">
          <cell r="B34">
            <v>70</v>
          </cell>
        </row>
        <row r="35">
          <cell r="B35">
            <v>302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19"/>
  <sheetViews>
    <sheetView view="pageBreakPreview" zoomScale="70" zoomScaleNormal="70" zoomScaleSheetLayoutView="70" workbookViewId="0">
      <selection activeCell="H11" sqref="H11"/>
    </sheetView>
  </sheetViews>
  <sheetFormatPr defaultColWidth="8" defaultRowHeight="12.75"/>
  <cols>
    <col min="1" max="1" width="61.28515625" style="58" customWidth="1"/>
    <col min="2" max="2" width="23" style="68" customWidth="1"/>
    <col min="3" max="3" width="24.42578125" style="68" customWidth="1"/>
    <col min="4" max="5" width="11.5703125" style="58" customWidth="1"/>
    <col min="6" max="16384" width="8" style="58"/>
  </cols>
  <sheetData>
    <row r="1" spans="1:11" ht="78" customHeight="1">
      <c r="A1" s="84" t="s">
        <v>54</v>
      </c>
      <c r="B1" s="84"/>
      <c r="C1" s="84"/>
      <c r="D1" s="84"/>
      <c r="E1" s="84"/>
    </row>
    <row r="2" spans="1:11" ht="17.25" customHeight="1">
      <c r="A2" s="105"/>
      <c r="B2" s="105"/>
      <c r="C2" s="105"/>
      <c r="D2" s="105"/>
      <c r="E2" s="105" t="s">
        <v>16</v>
      </c>
    </row>
    <row r="3" spans="1:11" s="2" customFormat="1" ht="23.25" customHeight="1">
      <c r="A3" s="106" t="s">
        <v>0</v>
      </c>
      <c r="B3" s="85" t="s">
        <v>119</v>
      </c>
      <c r="C3" s="85" t="s">
        <v>120</v>
      </c>
      <c r="D3" s="107" t="s">
        <v>2</v>
      </c>
      <c r="E3" s="108"/>
    </row>
    <row r="4" spans="1:11" s="2" customFormat="1" ht="27.75" customHeight="1">
      <c r="A4" s="109"/>
      <c r="B4" s="86"/>
      <c r="C4" s="86"/>
      <c r="D4" s="110" t="s">
        <v>3</v>
      </c>
      <c r="E4" s="111" t="s">
        <v>4</v>
      </c>
    </row>
    <row r="5" spans="1:11" s="4" customFormat="1" ht="15.75" customHeight="1">
      <c r="A5" s="3" t="s">
        <v>9</v>
      </c>
      <c r="B5" s="3">
        <v>1</v>
      </c>
      <c r="C5" s="3">
        <v>2</v>
      </c>
      <c r="D5" s="3">
        <v>3</v>
      </c>
      <c r="E5" s="3">
        <v>4</v>
      </c>
    </row>
    <row r="6" spans="1:11" s="4" customFormat="1" ht="31.5" customHeight="1">
      <c r="A6" s="5" t="s">
        <v>104</v>
      </c>
      <c r="B6" s="27">
        <f>'[9]Квота без. 20'!$D$7+'[9]Квота обл.20'!$K$7-'[9]Квота обл.20'!$L$7+'[9]Квота обл.20'!$M$7</f>
        <v>17007</v>
      </c>
      <c r="C6" s="112">
        <f>'[9]Квота без 21'!$D$7+'[9]Квота обл.  21'!$K$7-'[9]Квота обл.  21'!$L$7+'[9]Квота обл.  21'!$M$7</f>
        <v>16749</v>
      </c>
      <c r="D6" s="23">
        <f>C6/B6*100</f>
        <v>98.482977597459865</v>
      </c>
      <c r="E6" s="113">
        <f t="shared" ref="E6:E10" si="0">C6-B6</f>
        <v>-258</v>
      </c>
      <c r="K6" s="6"/>
    </row>
    <row r="7" spans="1:11" s="2" customFormat="1" ht="31.5" customHeight="1">
      <c r="A7" s="5" t="s">
        <v>94</v>
      </c>
      <c r="B7" s="27">
        <f>'[9]Квота без. 20'!$D$7</f>
        <v>12502</v>
      </c>
      <c r="C7" s="112">
        <f>'[9]Квота без 21'!$D$7</f>
        <v>12642</v>
      </c>
      <c r="D7" s="23">
        <f t="shared" ref="D7:D11" si="1">C7/B7*100</f>
        <v>101.11982082866741</v>
      </c>
      <c r="E7" s="113">
        <f t="shared" si="0"/>
        <v>140</v>
      </c>
      <c r="K7" s="6"/>
    </row>
    <row r="8" spans="1:11" s="2" customFormat="1" ht="45" customHeight="1">
      <c r="A8" s="7" t="s">
        <v>102</v>
      </c>
      <c r="B8" s="27">
        <f>'[9]Квота обл.20'!$D$7+'[9]Квота без. 20'!$F$7</f>
        <v>3041</v>
      </c>
      <c r="C8" s="112">
        <f>'[9]Квота без 21'!$F$7+'[9]Квота обл.  21'!$D$7</f>
        <v>3036</v>
      </c>
      <c r="D8" s="23">
        <f t="shared" si="1"/>
        <v>99.835580401183819</v>
      </c>
      <c r="E8" s="113">
        <f t="shared" si="0"/>
        <v>-5</v>
      </c>
      <c r="K8" s="6"/>
    </row>
    <row r="9" spans="1:11" s="2" customFormat="1" ht="35.25" customHeight="1">
      <c r="A9" s="8" t="s">
        <v>96</v>
      </c>
      <c r="B9" s="27">
        <f>'[9]Квота без. 20'!$J$7</f>
        <v>729</v>
      </c>
      <c r="C9" s="112">
        <f>'[9]Квота без 21'!$J$7</f>
        <v>744</v>
      </c>
      <c r="D9" s="23">
        <f t="shared" si="1"/>
        <v>102.05761316872429</v>
      </c>
      <c r="E9" s="113">
        <f t="shared" si="0"/>
        <v>15</v>
      </c>
      <c r="K9" s="6"/>
    </row>
    <row r="10" spans="1:11" s="2" customFormat="1" ht="45.75" customHeight="1">
      <c r="A10" s="8" t="s">
        <v>97</v>
      </c>
      <c r="B10" s="27">
        <f>'[9]Квота без. 20'!$K$7+'[9]Квота без. 20'!$L$7</f>
        <v>655</v>
      </c>
      <c r="C10" s="112">
        <f>'[9]Квота без 21'!$K$7+'[9]Квота без 21'!$L$7</f>
        <v>356</v>
      </c>
      <c r="D10" s="23">
        <f t="shared" si="1"/>
        <v>54.351145038167935</v>
      </c>
      <c r="E10" s="113">
        <f t="shared" si="0"/>
        <v>-299</v>
      </c>
      <c r="K10" s="6"/>
    </row>
    <row r="11" spans="1:11" s="2" customFormat="1" ht="55.5" customHeight="1">
      <c r="A11" s="8" t="s">
        <v>105</v>
      </c>
      <c r="B11" s="27">
        <f>'[9]Квота без. 20'!$M$7</f>
        <v>11480</v>
      </c>
      <c r="C11" s="112">
        <f>'[9]Квота без 21'!$M$7</f>
        <v>11721</v>
      </c>
      <c r="D11" s="23">
        <f t="shared" si="1"/>
        <v>102.0993031358885</v>
      </c>
      <c r="E11" s="113">
        <f>C11-B11</f>
        <v>241</v>
      </c>
      <c r="K11" s="6"/>
    </row>
    <row r="12" spans="1:11" s="2" customFormat="1" ht="12.75" customHeight="1">
      <c r="A12" s="114" t="s">
        <v>15</v>
      </c>
      <c r="B12" s="115"/>
      <c r="C12" s="115"/>
      <c r="D12" s="115"/>
      <c r="E12" s="115"/>
      <c r="K12" s="6"/>
    </row>
    <row r="13" spans="1:11" s="2" customFormat="1" ht="15" customHeight="1">
      <c r="A13" s="116"/>
      <c r="B13" s="117"/>
      <c r="C13" s="117"/>
      <c r="D13" s="117"/>
      <c r="E13" s="117"/>
      <c r="K13" s="6"/>
    </row>
    <row r="14" spans="1:11" s="2" customFormat="1" ht="24" customHeight="1">
      <c r="A14" s="106" t="s">
        <v>0</v>
      </c>
      <c r="B14" s="118" t="s">
        <v>121</v>
      </c>
      <c r="C14" s="118" t="s">
        <v>122</v>
      </c>
      <c r="D14" s="107" t="s">
        <v>2</v>
      </c>
      <c r="E14" s="108"/>
      <c r="K14" s="6"/>
    </row>
    <row r="15" spans="1:11" ht="35.25" customHeight="1">
      <c r="A15" s="109"/>
      <c r="B15" s="118"/>
      <c r="C15" s="118"/>
      <c r="D15" s="110" t="s">
        <v>3</v>
      </c>
      <c r="E15" s="111" t="s">
        <v>7</v>
      </c>
      <c r="K15" s="6"/>
    </row>
    <row r="16" spans="1:11" ht="24" customHeight="1">
      <c r="A16" s="5" t="s">
        <v>106</v>
      </c>
      <c r="B16" s="39">
        <f>'[9]Квота обл.20'!$M$7+'[9]Квота без. 20'!$P$7</f>
        <v>8781</v>
      </c>
      <c r="C16" s="112">
        <f>'[9]Квота без 21'!$P$7+'[9]Квота обл.  21'!$M$7</f>
        <v>7415</v>
      </c>
      <c r="D16" s="119">
        <f>C16/B16*100</f>
        <v>84.44368522947272</v>
      </c>
      <c r="E16" s="120">
        <f>C16-B16</f>
        <v>-1366</v>
      </c>
      <c r="K16" s="6"/>
    </row>
    <row r="17" spans="1:11" ht="25.5" customHeight="1">
      <c r="A17" s="1" t="s">
        <v>99</v>
      </c>
      <c r="B17" s="39">
        <f>'[9]Квота без. 20'!$P$7</f>
        <v>4720</v>
      </c>
      <c r="C17" s="112">
        <f>'[9]Квота без 21'!$P$7</f>
        <v>4153</v>
      </c>
      <c r="D17" s="119">
        <f t="shared" ref="D17:D18" si="2">C17/B17*100</f>
        <v>87.987288135593218</v>
      </c>
      <c r="E17" s="120">
        <f t="shared" ref="E17:E18" si="3">C17-B17</f>
        <v>-567</v>
      </c>
      <c r="K17" s="6"/>
    </row>
    <row r="18" spans="1:11" ht="33.75" customHeight="1">
      <c r="A18" s="1" t="s">
        <v>107</v>
      </c>
      <c r="B18" s="121">
        <f>'[9]Квота без. 20'!$T$7</f>
        <v>4228</v>
      </c>
      <c r="C18" s="112">
        <f>'[9]Квота без 21'!$T$7</f>
        <v>3817</v>
      </c>
      <c r="D18" s="119">
        <f t="shared" si="2"/>
        <v>90.279091769157986</v>
      </c>
      <c r="E18" s="120">
        <f t="shared" si="3"/>
        <v>-411</v>
      </c>
      <c r="K18" s="6"/>
    </row>
    <row r="19" spans="1:11">
      <c r="C19" s="67"/>
    </row>
  </sheetData>
  <mergeCells count="10">
    <mergeCell ref="A1:E1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AC37"/>
  <sheetViews>
    <sheetView view="pageBreakPreview" zoomScale="90" zoomScaleNormal="85" zoomScaleSheetLayoutView="90" workbookViewId="0">
      <selection activeCell="J22" sqref="J22"/>
    </sheetView>
  </sheetViews>
  <sheetFormatPr defaultRowHeight="15.75"/>
  <cols>
    <col min="1" max="1" width="18.7109375" style="55" customWidth="1"/>
    <col min="2" max="3" width="10.7109375" style="55" customWidth="1"/>
    <col min="4" max="4" width="7.7109375" style="55" customWidth="1"/>
    <col min="5" max="6" width="10.140625" style="51" customWidth="1"/>
    <col min="7" max="7" width="10.5703125" style="237" customWidth="1"/>
    <col min="8" max="9" width="10.7109375" style="51" customWidth="1"/>
    <col min="10" max="10" width="11.5703125" style="237" customWidth="1"/>
    <col min="11" max="11" width="8.140625" style="51" customWidth="1"/>
    <col min="12" max="12" width="7.5703125" style="51" customWidth="1"/>
    <col min="13" max="13" width="9.85546875" style="237" customWidth="1"/>
    <col min="14" max="15" width="9.5703125" style="237" customWidth="1"/>
    <col min="16" max="16" width="8.7109375" style="237" customWidth="1"/>
    <col min="17" max="18" width="9.28515625" style="51" customWidth="1"/>
    <col min="19" max="19" width="10.28515625" style="237" customWidth="1"/>
    <col min="20" max="21" width="9.28515625" style="51" customWidth="1"/>
    <col min="22" max="22" width="11" style="237" customWidth="1"/>
    <col min="23" max="23" width="9.140625" style="51" customWidth="1"/>
    <col min="24" max="24" width="9.5703125" style="51" customWidth="1"/>
    <col min="25" max="25" width="15.42578125" style="237" customWidth="1"/>
    <col min="26" max="26" width="8.5703125" style="51" customWidth="1"/>
    <col min="27" max="27" width="9.5703125" style="54" customWidth="1"/>
    <col min="28" max="28" width="6.7109375" style="237" customWidth="1"/>
    <col min="29" max="31" width="9.140625" style="51"/>
    <col min="32" max="32" width="10.85546875" style="51" bestFit="1" customWidth="1"/>
    <col min="33" max="253" width="9.140625" style="51"/>
    <col min="254" max="254" width="18.7109375" style="51" customWidth="1"/>
    <col min="255" max="256" width="9.42578125" style="51" customWidth="1"/>
    <col min="257" max="257" width="7.7109375" style="51" customWidth="1"/>
    <col min="258" max="258" width="9.28515625" style="51" customWidth="1"/>
    <col min="259" max="259" width="9.85546875" style="51" customWidth="1"/>
    <col min="260" max="260" width="7.140625" style="51" customWidth="1"/>
    <col min="261" max="261" width="8.5703125" style="51" customWidth="1"/>
    <col min="262" max="262" width="8.85546875" style="51" customWidth="1"/>
    <col min="263" max="263" width="7.140625" style="51" customWidth="1"/>
    <col min="264" max="264" width="9" style="51" customWidth="1"/>
    <col min="265" max="265" width="8.7109375" style="51" customWidth="1"/>
    <col min="266" max="266" width="6.5703125" style="51" customWidth="1"/>
    <col min="267" max="267" width="8.140625" style="51" customWidth="1"/>
    <col min="268" max="268" width="7.5703125" style="51" customWidth="1"/>
    <col min="269" max="269" width="7" style="51" customWidth="1"/>
    <col min="270" max="271" width="8.7109375" style="51" customWidth="1"/>
    <col min="272" max="272" width="7.28515625" style="51" customWidth="1"/>
    <col min="273" max="273" width="8.140625" style="51" customWidth="1"/>
    <col min="274" max="274" width="8.7109375" style="51" customWidth="1"/>
    <col min="275" max="275" width="6.42578125" style="51" customWidth="1"/>
    <col min="276" max="277" width="9.28515625" style="51" customWidth="1"/>
    <col min="278" max="278" width="6.42578125" style="51" customWidth="1"/>
    <col min="279" max="280" width="9.5703125" style="51" customWidth="1"/>
    <col min="281" max="281" width="6.42578125" style="51" customWidth="1"/>
    <col min="282" max="283" width="9.5703125" style="51" customWidth="1"/>
    <col min="284" max="284" width="6.7109375" style="51" customWidth="1"/>
    <col min="285" max="287" width="9.140625" style="51"/>
    <col min="288" max="288" width="10.85546875" style="51" bestFit="1" customWidth="1"/>
    <col min="289" max="509" width="9.140625" style="51"/>
    <col min="510" max="510" width="18.7109375" style="51" customWidth="1"/>
    <col min="511" max="512" width="9.42578125" style="51" customWidth="1"/>
    <col min="513" max="513" width="7.7109375" style="51" customWidth="1"/>
    <col min="514" max="514" width="9.28515625" style="51" customWidth="1"/>
    <col min="515" max="515" width="9.85546875" style="51" customWidth="1"/>
    <col min="516" max="516" width="7.140625" style="51" customWidth="1"/>
    <col min="517" max="517" width="8.5703125" style="51" customWidth="1"/>
    <col min="518" max="518" width="8.85546875" style="51" customWidth="1"/>
    <col min="519" max="519" width="7.140625" style="51" customWidth="1"/>
    <col min="520" max="520" width="9" style="51" customWidth="1"/>
    <col min="521" max="521" width="8.7109375" style="51" customWidth="1"/>
    <col min="522" max="522" width="6.5703125" style="51" customWidth="1"/>
    <col min="523" max="523" width="8.140625" style="51" customWidth="1"/>
    <col min="524" max="524" width="7.5703125" style="51" customWidth="1"/>
    <col min="525" max="525" width="7" style="51" customWidth="1"/>
    <col min="526" max="527" width="8.7109375" style="51" customWidth="1"/>
    <col min="528" max="528" width="7.28515625" style="51" customWidth="1"/>
    <col min="529" max="529" width="8.140625" style="51" customWidth="1"/>
    <col min="530" max="530" width="8.7109375" style="51" customWidth="1"/>
    <col min="531" max="531" width="6.42578125" style="51" customWidth="1"/>
    <col min="532" max="533" width="9.28515625" style="51" customWidth="1"/>
    <col min="534" max="534" width="6.42578125" style="51" customWidth="1"/>
    <col min="535" max="536" width="9.5703125" style="51" customWidth="1"/>
    <col min="537" max="537" width="6.42578125" style="51" customWidth="1"/>
    <col min="538" max="539" width="9.5703125" style="51" customWidth="1"/>
    <col min="540" max="540" width="6.7109375" style="51" customWidth="1"/>
    <col min="541" max="543" width="9.140625" style="51"/>
    <col min="544" max="544" width="10.85546875" style="51" bestFit="1" customWidth="1"/>
    <col min="545" max="765" width="9.140625" style="51"/>
    <col min="766" max="766" width="18.7109375" style="51" customWidth="1"/>
    <col min="767" max="768" width="9.42578125" style="51" customWidth="1"/>
    <col min="769" max="769" width="7.7109375" style="51" customWidth="1"/>
    <col min="770" max="770" width="9.28515625" style="51" customWidth="1"/>
    <col min="771" max="771" width="9.85546875" style="51" customWidth="1"/>
    <col min="772" max="772" width="7.140625" style="51" customWidth="1"/>
    <col min="773" max="773" width="8.5703125" style="51" customWidth="1"/>
    <col min="774" max="774" width="8.85546875" style="51" customWidth="1"/>
    <col min="775" max="775" width="7.140625" style="51" customWidth="1"/>
    <col min="776" max="776" width="9" style="51" customWidth="1"/>
    <col min="777" max="777" width="8.7109375" style="51" customWidth="1"/>
    <col min="778" max="778" width="6.5703125" style="51" customWidth="1"/>
    <col min="779" max="779" width="8.140625" style="51" customWidth="1"/>
    <col min="780" max="780" width="7.5703125" style="51" customWidth="1"/>
    <col min="781" max="781" width="7" style="51" customWidth="1"/>
    <col min="782" max="783" width="8.7109375" style="51" customWidth="1"/>
    <col min="784" max="784" width="7.28515625" style="51" customWidth="1"/>
    <col min="785" max="785" width="8.140625" style="51" customWidth="1"/>
    <col min="786" max="786" width="8.7109375" style="51" customWidth="1"/>
    <col min="787" max="787" width="6.42578125" style="51" customWidth="1"/>
    <col min="788" max="789" width="9.28515625" style="51" customWidth="1"/>
    <col min="790" max="790" width="6.42578125" style="51" customWidth="1"/>
    <col min="791" max="792" width="9.5703125" style="51" customWidth="1"/>
    <col min="793" max="793" width="6.42578125" style="51" customWidth="1"/>
    <col min="794" max="795" width="9.5703125" style="51" customWidth="1"/>
    <col min="796" max="796" width="6.7109375" style="51" customWidth="1"/>
    <col min="797" max="799" width="9.140625" style="51"/>
    <col min="800" max="800" width="10.85546875" style="51" bestFit="1" customWidth="1"/>
    <col min="801" max="1021" width="9.140625" style="51"/>
    <col min="1022" max="1022" width="18.7109375" style="51" customWidth="1"/>
    <col min="1023" max="1024" width="9.42578125" style="51" customWidth="1"/>
    <col min="1025" max="1025" width="7.7109375" style="51" customWidth="1"/>
    <col min="1026" max="1026" width="9.28515625" style="51" customWidth="1"/>
    <col min="1027" max="1027" width="9.85546875" style="51" customWidth="1"/>
    <col min="1028" max="1028" width="7.140625" style="51" customWidth="1"/>
    <col min="1029" max="1029" width="8.5703125" style="51" customWidth="1"/>
    <col min="1030" max="1030" width="8.85546875" style="51" customWidth="1"/>
    <col min="1031" max="1031" width="7.140625" style="51" customWidth="1"/>
    <col min="1032" max="1032" width="9" style="51" customWidth="1"/>
    <col min="1033" max="1033" width="8.7109375" style="51" customWidth="1"/>
    <col min="1034" max="1034" width="6.5703125" style="51" customWidth="1"/>
    <col min="1035" max="1035" width="8.140625" style="51" customWidth="1"/>
    <col min="1036" max="1036" width="7.5703125" style="51" customWidth="1"/>
    <col min="1037" max="1037" width="7" style="51" customWidth="1"/>
    <col min="1038" max="1039" width="8.7109375" style="51" customWidth="1"/>
    <col min="1040" max="1040" width="7.28515625" style="51" customWidth="1"/>
    <col min="1041" max="1041" width="8.140625" style="51" customWidth="1"/>
    <col min="1042" max="1042" width="8.7109375" style="51" customWidth="1"/>
    <col min="1043" max="1043" width="6.42578125" style="51" customWidth="1"/>
    <col min="1044" max="1045" width="9.28515625" style="51" customWidth="1"/>
    <col min="1046" max="1046" width="6.42578125" style="51" customWidth="1"/>
    <col min="1047" max="1048" width="9.5703125" style="51" customWidth="1"/>
    <col min="1049" max="1049" width="6.42578125" style="51" customWidth="1"/>
    <col min="1050" max="1051" width="9.5703125" style="51" customWidth="1"/>
    <col min="1052" max="1052" width="6.7109375" style="51" customWidth="1"/>
    <col min="1053" max="1055" width="9.140625" style="51"/>
    <col min="1056" max="1056" width="10.85546875" style="51" bestFit="1" customWidth="1"/>
    <col min="1057" max="1277" width="9.140625" style="51"/>
    <col min="1278" max="1278" width="18.7109375" style="51" customWidth="1"/>
    <col min="1279" max="1280" width="9.42578125" style="51" customWidth="1"/>
    <col min="1281" max="1281" width="7.7109375" style="51" customWidth="1"/>
    <col min="1282" max="1282" width="9.28515625" style="51" customWidth="1"/>
    <col min="1283" max="1283" width="9.85546875" style="51" customWidth="1"/>
    <col min="1284" max="1284" width="7.140625" style="51" customWidth="1"/>
    <col min="1285" max="1285" width="8.5703125" style="51" customWidth="1"/>
    <col min="1286" max="1286" width="8.85546875" style="51" customWidth="1"/>
    <col min="1287" max="1287" width="7.140625" style="51" customWidth="1"/>
    <col min="1288" max="1288" width="9" style="51" customWidth="1"/>
    <col min="1289" max="1289" width="8.7109375" style="51" customWidth="1"/>
    <col min="1290" max="1290" width="6.5703125" style="51" customWidth="1"/>
    <col min="1291" max="1291" width="8.140625" style="51" customWidth="1"/>
    <col min="1292" max="1292" width="7.5703125" style="51" customWidth="1"/>
    <col min="1293" max="1293" width="7" style="51" customWidth="1"/>
    <col min="1294" max="1295" width="8.7109375" style="51" customWidth="1"/>
    <col min="1296" max="1296" width="7.28515625" style="51" customWidth="1"/>
    <col min="1297" max="1297" width="8.140625" style="51" customWidth="1"/>
    <col min="1298" max="1298" width="8.7109375" style="51" customWidth="1"/>
    <col min="1299" max="1299" width="6.42578125" style="51" customWidth="1"/>
    <col min="1300" max="1301" width="9.28515625" style="51" customWidth="1"/>
    <col min="1302" max="1302" width="6.42578125" style="51" customWidth="1"/>
    <col min="1303" max="1304" width="9.5703125" style="51" customWidth="1"/>
    <col min="1305" max="1305" width="6.42578125" style="51" customWidth="1"/>
    <col min="1306" max="1307" width="9.5703125" style="51" customWidth="1"/>
    <col min="1308" max="1308" width="6.7109375" style="51" customWidth="1"/>
    <col min="1309" max="1311" width="9.140625" style="51"/>
    <col min="1312" max="1312" width="10.85546875" style="51" bestFit="1" customWidth="1"/>
    <col min="1313" max="1533" width="9.140625" style="51"/>
    <col min="1534" max="1534" width="18.7109375" style="51" customWidth="1"/>
    <col min="1535" max="1536" width="9.42578125" style="51" customWidth="1"/>
    <col min="1537" max="1537" width="7.7109375" style="51" customWidth="1"/>
    <col min="1538" max="1538" width="9.28515625" style="51" customWidth="1"/>
    <col min="1539" max="1539" width="9.85546875" style="51" customWidth="1"/>
    <col min="1540" max="1540" width="7.140625" style="51" customWidth="1"/>
    <col min="1541" max="1541" width="8.5703125" style="51" customWidth="1"/>
    <col min="1542" max="1542" width="8.85546875" style="51" customWidth="1"/>
    <col min="1543" max="1543" width="7.140625" style="51" customWidth="1"/>
    <col min="1544" max="1544" width="9" style="51" customWidth="1"/>
    <col min="1545" max="1545" width="8.7109375" style="51" customWidth="1"/>
    <col min="1546" max="1546" width="6.5703125" style="51" customWidth="1"/>
    <col min="1547" max="1547" width="8.140625" style="51" customWidth="1"/>
    <col min="1548" max="1548" width="7.5703125" style="51" customWidth="1"/>
    <col min="1549" max="1549" width="7" style="51" customWidth="1"/>
    <col min="1550" max="1551" width="8.7109375" style="51" customWidth="1"/>
    <col min="1552" max="1552" width="7.28515625" style="51" customWidth="1"/>
    <col min="1553" max="1553" width="8.140625" style="51" customWidth="1"/>
    <col min="1554" max="1554" width="8.7109375" style="51" customWidth="1"/>
    <col min="1555" max="1555" width="6.42578125" style="51" customWidth="1"/>
    <col min="1556" max="1557" width="9.28515625" style="51" customWidth="1"/>
    <col min="1558" max="1558" width="6.42578125" style="51" customWidth="1"/>
    <col min="1559" max="1560" width="9.5703125" style="51" customWidth="1"/>
    <col min="1561" max="1561" width="6.42578125" style="51" customWidth="1"/>
    <col min="1562" max="1563" width="9.5703125" style="51" customWidth="1"/>
    <col min="1564" max="1564" width="6.7109375" style="51" customWidth="1"/>
    <col min="1565" max="1567" width="9.140625" style="51"/>
    <col min="1568" max="1568" width="10.85546875" style="51" bestFit="1" customWidth="1"/>
    <col min="1569" max="1789" width="9.140625" style="51"/>
    <col min="1790" max="1790" width="18.7109375" style="51" customWidth="1"/>
    <col min="1791" max="1792" width="9.42578125" style="51" customWidth="1"/>
    <col min="1793" max="1793" width="7.7109375" style="51" customWidth="1"/>
    <col min="1794" max="1794" width="9.28515625" style="51" customWidth="1"/>
    <col min="1795" max="1795" width="9.85546875" style="51" customWidth="1"/>
    <col min="1796" max="1796" width="7.140625" style="51" customWidth="1"/>
    <col min="1797" max="1797" width="8.5703125" style="51" customWidth="1"/>
    <col min="1798" max="1798" width="8.85546875" style="51" customWidth="1"/>
    <col min="1799" max="1799" width="7.140625" style="51" customWidth="1"/>
    <col min="1800" max="1800" width="9" style="51" customWidth="1"/>
    <col min="1801" max="1801" width="8.7109375" style="51" customWidth="1"/>
    <col min="1802" max="1802" width="6.5703125" style="51" customWidth="1"/>
    <col min="1803" max="1803" width="8.140625" style="51" customWidth="1"/>
    <col min="1804" max="1804" width="7.5703125" style="51" customWidth="1"/>
    <col min="1805" max="1805" width="7" style="51" customWidth="1"/>
    <col min="1806" max="1807" width="8.7109375" style="51" customWidth="1"/>
    <col min="1808" max="1808" width="7.28515625" style="51" customWidth="1"/>
    <col min="1809" max="1809" width="8.140625" style="51" customWidth="1"/>
    <col min="1810" max="1810" width="8.7109375" style="51" customWidth="1"/>
    <col min="1811" max="1811" width="6.42578125" style="51" customWidth="1"/>
    <col min="1812" max="1813" width="9.28515625" style="51" customWidth="1"/>
    <col min="1814" max="1814" width="6.42578125" style="51" customWidth="1"/>
    <col min="1815" max="1816" width="9.5703125" style="51" customWidth="1"/>
    <col min="1817" max="1817" width="6.42578125" style="51" customWidth="1"/>
    <col min="1818" max="1819" width="9.5703125" style="51" customWidth="1"/>
    <col min="1820" max="1820" width="6.7109375" style="51" customWidth="1"/>
    <col min="1821" max="1823" width="9.140625" style="51"/>
    <col min="1824" max="1824" width="10.85546875" style="51" bestFit="1" customWidth="1"/>
    <col min="1825" max="2045" width="9.140625" style="51"/>
    <col min="2046" max="2046" width="18.7109375" style="51" customWidth="1"/>
    <col min="2047" max="2048" width="9.42578125" style="51" customWidth="1"/>
    <col min="2049" max="2049" width="7.7109375" style="51" customWidth="1"/>
    <col min="2050" max="2050" width="9.28515625" style="51" customWidth="1"/>
    <col min="2051" max="2051" width="9.85546875" style="51" customWidth="1"/>
    <col min="2052" max="2052" width="7.140625" style="51" customWidth="1"/>
    <col min="2053" max="2053" width="8.5703125" style="51" customWidth="1"/>
    <col min="2054" max="2054" width="8.85546875" style="51" customWidth="1"/>
    <col min="2055" max="2055" width="7.140625" style="51" customWidth="1"/>
    <col min="2056" max="2056" width="9" style="51" customWidth="1"/>
    <col min="2057" max="2057" width="8.7109375" style="51" customWidth="1"/>
    <col min="2058" max="2058" width="6.5703125" style="51" customWidth="1"/>
    <col min="2059" max="2059" width="8.140625" style="51" customWidth="1"/>
    <col min="2060" max="2060" width="7.5703125" style="51" customWidth="1"/>
    <col min="2061" max="2061" width="7" style="51" customWidth="1"/>
    <col min="2062" max="2063" width="8.7109375" style="51" customWidth="1"/>
    <col min="2064" max="2064" width="7.28515625" style="51" customWidth="1"/>
    <col min="2065" max="2065" width="8.140625" style="51" customWidth="1"/>
    <col min="2066" max="2066" width="8.7109375" style="51" customWidth="1"/>
    <col min="2067" max="2067" width="6.42578125" style="51" customWidth="1"/>
    <col min="2068" max="2069" width="9.28515625" style="51" customWidth="1"/>
    <col min="2070" max="2070" width="6.42578125" style="51" customWidth="1"/>
    <col min="2071" max="2072" width="9.5703125" style="51" customWidth="1"/>
    <col min="2073" max="2073" width="6.42578125" style="51" customWidth="1"/>
    <col min="2074" max="2075" width="9.5703125" style="51" customWidth="1"/>
    <col min="2076" max="2076" width="6.7109375" style="51" customWidth="1"/>
    <col min="2077" max="2079" width="9.140625" style="51"/>
    <col min="2080" max="2080" width="10.85546875" style="51" bestFit="1" customWidth="1"/>
    <col min="2081" max="2301" width="9.140625" style="51"/>
    <col min="2302" max="2302" width="18.7109375" style="51" customWidth="1"/>
    <col min="2303" max="2304" width="9.42578125" style="51" customWidth="1"/>
    <col min="2305" max="2305" width="7.7109375" style="51" customWidth="1"/>
    <col min="2306" max="2306" width="9.28515625" style="51" customWidth="1"/>
    <col min="2307" max="2307" width="9.85546875" style="51" customWidth="1"/>
    <col min="2308" max="2308" width="7.140625" style="51" customWidth="1"/>
    <col min="2309" max="2309" width="8.5703125" style="51" customWidth="1"/>
    <col min="2310" max="2310" width="8.85546875" style="51" customWidth="1"/>
    <col min="2311" max="2311" width="7.140625" style="51" customWidth="1"/>
    <col min="2312" max="2312" width="9" style="51" customWidth="1"/>
    <col min="2313" max="2313" width="8.7109375" style="51" customWidth="1"/>
    <col min="2314" max="2314" width="6.5703125" style="51" customWidth="1"/>
    <col min="2315" max="2315" width="8.140625" style="51" customWidth="1"/>
    <col min="2316" max="2316" width="7.5703125" style="51" customWidth="1"/>
    <col min="2317" max="2317" width="7" style="51" customWidth="1"/>
    <col min="2318" max="2319" width="8.7109375" style="51" customWidth="1"/>
    <col min="2320" max="2320" width="7.28515625" style="51" customWidth="1"/>
    <col min="2321" max="2321" width="8.140625" style="51" customWidth="1"/>
    <col min="2322" max="2322" width="8.7109375" style="51" customWidth="1"/>
    <col min="2323" max="2323" width="6.42578125" style="51" customWidth="1"/>
    <col min="2324" max="2325" width="9.28515625" style="51" customWidth="1"/>
    <col min="2326" max="2326" width="6.42578125" style="51" customWidth="1"/>
    <col min="2327" max="2328" width="9.5703125" style="51" customWidth="1"/>
    <col min="2329" max="2329" width="6.42578125" style="51" customWidth="1"/>
    <col min="2330" max="2331" width="9.5703125" style="51" customWidth="1"/>
    <col min="2332" max="2332" width="6.7109375" style="51" customWidth="1"/>
    <col min="2333" max="2335" width="9.140625" style="51"/>
    <col min="2336" max="2336" width="10.85546875" style="51" bestFit="1" customWidth="1"/>
    <col min="2337" max="2557" width="9.140625" style="51"/>
    <col min="2558" max="2558" width="18.7109375" style="51" customWidth="1"/>
    <col min="2559" max="2560" width="9.42578125" style="51" customWidth="1"/>
    <col min="2561" max="2561" width="7.7109375" style="51" customWidth="1"/>
    <col min="2562" max="2562" width="9.28515625" style="51" customWidth="1"/>
    <col min="2563" max="2563" width="9.85546875" style="51" customWidth="1"/>
    <col min="2564" max="2564" width="7.140625" style="51" customWidth="1"/>
    <col min="2565" max="2565" width="8.5703125" style="51" customWidth="1"/>
    <col min="2566" max="2566" width="8.85546875" style="51" customWidth="1"/>
    <col min="2567" max="2567" width="7.140625" style="51" customWidth="1"/>
    <col min="2568" max="2568" width="9" style="51" customWidth="1"/>
    <col min="2569" max="2569" width="8.7109375" style="51" customWidth="1"/>
    <col min="2570" max="2570" width="6.5703125" style="51" customWidth="1"/>
    <col min="2571" max="2571" width="8.140625" style="51" customWidth="1"/>
    <col min="2572" max="2572" width="7.5703125" style="51" customWidth="1"/>
    <col min="2573" max="2573" width="7" style="51" customWidth="1"/>
    <col min="2574" max="2575" width="8.7109375" style="51" customWidth="1"/>
    <col min="2576" max="2576" width="7.28515625" style="51" customWidth="1"/>
    <col min="2577" max="2577" width="8.140625" style="51" customWidth="1"/>
    <col min="2578" max="2578" width="8.7109375" style="51" customWidth="1"/>
    <col min="2579" max="2579" width="6.42578125" style="51" customWidth="1"/>
    <col min="2580" max="2581" width="9.28515625" style="51" customWidth="1"/>
    <col min="2582" max="2582" width="6.42578125" style="51" customWidth="1"/>
    <col min="2583" max="2584" width="9.5703125" style="51" customWidth="1"/>
    <col min="2585" max="2585" width="6.42578125" style="51" customWidth="1"/>
    <col min="2586" max="2587" width="9.5703125" style="51" customWidth="1"/>
    <col min="2588" max="2588" width="6.7109375" style="51" customWidth="1"/>
    <col min="2589" max="2591" width="9.140625" style="51"/>
    <col min="2592" max="2592" width="10.85546875" style="51" bestFit="1" customWidth="1"/>
    <col min="2593" max="2813" width="9.140625" style="51"/>
    <col min="2814" max="2814" width="18.7109375" style="51" customWidth="1"/>
    <col min="2815" max="2816" width="9.42578125" style="51" customWidth="1"/>
    <col min="2817" max="2817" width="7.7109375" style="51" customWidth="1"/>
    <col min="2818" max="2818" width="9.28515625" style="51" customWidth="1"/>
    <col min="2819" max="2819" width="9.85546875" style="51" customWidth="1"/>
    <col min="2820" max="2820" width="7.140625" style="51" customWidth="1"/>
    <col min="2821" max="2821" width="8.5703125" style="51" customWidth="1"/>
    <col min="2822" max="2822" width="8.85546875" style="51" customWidth="1"/>
    <col min="2823" max="2823" width="7.140625" style="51" customWidth="1"/>
    <col min="2824" max="2824" width="9" style="51" customWidth="1"/>
    <col min="2825" max="2825" width="8.7109375" style="51" customWidth="1"/>
    <col min="2826" max="2826" width="6.5703125" style="51" customWidth="1"/>
    <col min="2827" max="2827" width="8.140625" style="51" customWidth="1"/>
    <col min="2828" max="2828" width="7.5703125" style="51" customWidth="1"/>
    <col min="2829" max="2829" width="7" style="51" customWidth="1"/>
    <col min="2830" max="2831" width="8.7109375" style="51" customWidth="1"/>
    <col min="2832" max="2832" width="7.28515625" style="51" customWidth="1"/>
    <col min="2833" max="2833" width="8.140625" style="51" customWidth="1"/>
    <col min="2834" max="2834" width="8.7109375" style="51" customWidth="1"/>
    <col min="2835" max="2835" width="6.42578125" style="51" customWidth="1"/>
    <col min="2836" max="2837" width="9.28515625" style="51" customWidth="1"/>
    <col min="2838" max="2838" width="6.42578125" style="51" customWidth="1"/>
    <col min="2839" max="2840" width="9.5703125" style="51" customWidth="1"/>
    <col min="2841" max="2841" width="6.42578125" style="51" customWidth="1"/>
    <col min="2842" max="2843" width="9.5703125" style="51" customWidth="1"/>
    <col min="2844" max="2844" width="6.7109375" style="51" customWidth="1"/>
    <col min="2845" max="2847" width="9.140625" style="51"/>
    <col min="2848" max="2848" width="10.85546875" style="51" bestFit="1" customWidth="1"/>
    <col min="2849" max="3069" width="9.140625" style="51"/>
    <col min="3070" max="3070" width="18.7109375" style="51" customWidth="1"/>
    <col min="3071" max="3072" width="9.42578125" style="51" customWidth="1"/>
    <col min="3073" max="3073" width="7.7109375" style="51" customWidth="1"/>
    <col min="3074" max="3074" width="9.28515625" style="51" customWidth="1"/>
    <col min="3075" max="3075" width="9.85546875" style="51" customWidth="1"/>
    <col min="3076" max="3076" width="7.140625" style="51" customWidth="1"/>
    <col min="3077" max="3077" width="8.5703125" style="51" customWidth="1"/>
    <col min="3078" max="3078" width="8.85546875" style="51" customWidth="1"/>
    <col min="3079" max="3079" width="7.140625" style="51" customWidth="1"/>
    <col min="3080" max="3080" width="9" style="51" customWidth="1"/>
    <col min="3081" max="3081" width="8.7109375" style="51" customWidth="1"/>
    <col min="3082" max="3082" width="6.5703125" style="51" customWidth="1"/>
    <col min="3083" max="3083" width="8.140625" style="51" customWidth="1"/>
    <col min="3084" max="3084" width="7.5703125" style="51" customWidth="1"/>
    <col min="3085" max="3085" width="7" style="51" customWidth="1"/>
    <col min="3086" max="3087" width="8.7109375" style="51" customWidth="1"/>
    <col min="3088" max="3088" width="7.28515625" style="51" customWidth="1"/>
    <col min="3089" max="3089" width="8.140625" style="51" customWidth="1"/>
    <col min="3090" max="3090" width="8.7109375" style="51" customWidth="1"/>
    <col min="3091" max="3091" width="6.42578125" style="51" customWidth="1"/>
    <col min="3092" max="3093" width="9.28515625" style="51" customWidth="1"/>
    <col min="3094" max="3094" width="6.42578125" style="51" customWidth="1"/>
    <col min="3095" max="3096" width="9.5703125" style="51" customWidth="1"/>
    <col min="3097" max="3097" width="6.42578125" style="51" customWidth="1"/>
    <col min="3098" max="3099" width="9.5703125" style="51" customWidth="1"/>
    <col min="3100" max="3100" width="6.7109375" style="51" customWidth="1"/>
    <col min="3101" max="3103" width="9.140625" style="51"/>
    <col min="3104" max="3104" width="10.85546875" style="51" bestFit="1" customWidth="1"/>
    <col min="3105" max="3325" width="9.140625" style="51"/>
    <col min="3326" max="3326" width="18.7109375" style="51" customWidth="1"/>
    <col min="3327" max="3328" width="9.42578125" style="51" customWidth="1"/>
    <col min="3329" max="3329" width="7.7109375" style="51" customWidth="1"/>
    <col min="3330" max="3330" width="9.28515625" style="51" customWidth="1"/>
    <col min="3331" max="3331" width="9.85546875" style="51" customWidth="1"/>
    <col min="3332" max="3332" width="7.140625" style="51" customWidth="1"/>
    <col min="3333" max="3333" width="8.5703125" style="51" customWidth="1"/>
    <col min="3334" max="3334" width="8.85546875" style="51" customWidth="1"/>
    <col min="3335" max="3335" width="7.140625" style="51" customWidth="1"/>
    <col min="3336" max="3336" width="9" style="51" customWidth="1"/>
    <col min="3337" max="3337" width="8.7109375" style="51" customWidth="1"/>
    <col min="3338" max="3338" width="6.5703125" style="51" customWidth="1"/>
    <col min="3339" max="3339" width="8.140625" style="51" customWidth="1"/>
    <col min="3340" max="3340" width="7.5703125" style="51" customWidth="1"/>
    <col min="3341" max="3341" width="7" style="51" customWidth="1"/>
    <col min="3342" max="3343" width="8.7109375" style="51" customWidth="1"/>
    <col min="3344" max="3344" width="7.28515625" style="51" customWidth="1"/>
    <col min="3345" max="3345" width="8.140625" style="51" customWidth="1"/>
    <col min="3346" max="3346" width="8.7109375" style="51" customWidth="1"/>
    <col min="3347" max="3347" width="6.42578125" style="51" customWidth="1"/>
    <col min="3348" max="3349" width="9.28515625" style="51" customWidth="1"/>
    <col min="3350" max="3350" width="6.42578125" style="51" customWidth="1"/>
    <col min="3351" max="3352" width="9.5703125" style="51" customWidth="1"/>
    <col min="3353" max="3353" width="6.42578125" style="51" customWidth="1"/>
    <col min="3354" max="3355" width="9.5703125" style="51" customWidth="1"/>
    <col min="3356" max="3356" width="6.7109375" style="51" customWidth="1"/>
    <col min="3357" max="3359" width="9.140625" style="51"/>
    <col min="3360" max="3360" width="10.85546875" style="51" bestFit="1" customWidth="1"/>
    <col min="3361" max="3581" width="9.140625" style="51"/>
    <col min="3582" max="3582" width="18.7109375" style="51" customWidth="1"/>
    <col min="3583" max="3584" width="9.42578125" style="51" customWidth="1"/>
    <col min="3585" max="3585" width="7.7109375" style="51" customWidth="1"/>
    <col min="3586" max="3586" width="9.28515625" style="51" customWidth="1"/>
    <col min="3587" max="3587" width="9.85546875" style="51" customWidth="1"/>
    <col min="3588" max="3588" width="7.140625" style="51" customWidth="1"/>
    <col min="3589" max="3589" width="8.5703125" style="51" customWidth="1"/>
    <col min="3590" max="3590" width="8.85546875" style="51" customWidth="1"/>
    <col min="3591" max="3591" width="7.140625" style="51" customWidth="1"/>
    <col min="3592" max="3592" width="9" style="51" customWidth="1"/>
    <col min="3593" max="3593" width="8.7109375" style="51" customWidth="1"/>
    <col min="3594" max="3594" width="6.5703125" style="51" customWidth="1"/>
    <col min="3595" max="3595" width="8.140625" style="51" customWidth="1"/>
    <col min="3596" max="3596" width="7.5703125" style="51" customWidth="1"/>
    <col min="3597" max="3597" width="7" style="51" customWidth="1"/>
    <col min="3598" max="3599" width="8.7109375" style="51" customWidth="1"/>
    <col min="3600" max="3600" width="7.28515625" style="51" customWidth="1"/>
    <col min="3601" max="3601" width="8.140625" style="51" customWidth="1"/>
    <col min="3602" max="3602" width="8.7109375" style="51" customWidth="1"/>
    <col min="3603" max="3603" width="6.42578125" style="51" customWidth="1"/>
    <col min="3604" max="3605" width="9.28515625" style="51" customWidth="1"/>
    <col min="3606" max="3606" width="6.42578125" style="51" customWidth="1"/>
    <col min="3607" max="3608" width="9.5703125" style="51" customWidth="1"/>
    <col min="3609" max="3609" width="6.42578125" style="51" customWidth="1"/>
    <col min="3610" max="3611" width="9.5703125" style="51" customWidth="1"/>
    <col min="3612" max="3612" width="6.7109375" style="51" customWidth="1"/>
    <col min="3613" max="3615" width="9.140625" style="51"/>
    <col min="3616" max="3616" width="10.85546875" style="51" bestFit="1" customWidth="1"/>
    <col min="3617" max="3837" width="9.140625" style="51"/>
    <col min="3838" max="3838" width="18.7109375" style="51" customWidth="1"/>
    <col min="3839" max="3840" width="9.42578125" style="51" customWidth="1"/>
    <col min="3841" max="3841" width="7.7109375" style="51" customWidth="1"/>
    <col min="3842" max="3842" width="9.28515625" style="51" customWidth="1"/>
    <col min="3843" max="3843" width="9.85546875" style="51" customWidth="1"/>
    <col min="3844" max="3844" width="7.140625" style="51" customWidth="1"/>
    <col min="3845" max="3845" width="8.5703125" style="51" customWidth="1"/>
    <col min="3846" max="3846" width="8.85546875" style="51" customWidth="1"/>
    <col min="3847" max="3847" width="7.140625" style="51" customWidth="1"/>
    <col min="3848" max="3848" width="9" style="51" customWidth="1"/>
    <col min="3849" max="3849" width="8.7109375" style="51" customWidth="1"/>
    <col min="3850" max="3850" width="6.5703125" style="51" customWidth="1"/>
    <col min="3851" max="3851" width="8.140625" style="51" customWidth="1"/>
    <col min="3852" max="3852" width="7.5703125" style="51" customWidth="1"/>
    <col min="3853" max="3853" width="7" style="51" customWidth="1"/>
    <col min="3854" max="3855" width="8.7109375" style="51" customWidth="1"/>
    <col min="3856" max="3856" width="7.28515625" style="51" customWidth="1"/>
    <col min="3857" max="3857" width="8.140625" style="51" customWidth="1"/>
    <col min="3858" max="3858" width="8.7109375" style="51" customWidth="1"/>
    <col min="3859" max="3859" width="6.42578125" style="51" customWidth="1"/>
    <col min="3860" max="3861" width="9.28515625" style="51" customWidth="1"/>
    <col min="3862" max="3862" width="6.42578125" style="51" customWidth="1"/>
    <col min="3863" max="3864" width="9.5703125" style="51" customWidth="1"/>
    <col min="3865" max="3865" width="6.42578125" style="51" customWidth="1"/>
    <col min="3866" max="3867" width="9.5703125" style="51" customWidth="1"/>
    <col min="3868" max="3868" width="6.7109375" style="51" customWidth="1"/>
    <col min="3869" max="3871" width="9.140625" style="51"/>
    <col min="3872" max="3872" width="10.85546875" style="51" bestFit="1" customWidth="1"/>
    <col min="3873" max="4093" width="9.140625" style="51"/>
    <col min="4094" max="4094" width="18.7109375" style="51" customWidth="1"/>
    <col min="4095" max="4096" width="9.42578125" style="51" customWidth="1"/>
    <col min="4097" max="4097" width="7.7109375" style="51" customWidth="1"/>
    <col min="4098" max="4098" width="9.28515625" style="51" customWidth="1"/>
    <col min="4099" max="4099" width="9.85546875" style="51" customWidth="1"/>
    <col min="4100" max="4100" width="7.140625" style="51" customWidth="1"/>
    <col min="4101" max="4101" width="8.5703125" style="51" customWidth="1"/>
    <col min="4102" max="4102" width="8.85546875" style="51" customWidth="1"/>
    <col min="4103" max="4103" width="7.140625" style="51" customWidth="1"/>
    <col min="4104" max="4104" width="9" style="51" customWidth="1"/>
    <col min="4105" max="4105" width="8.7109375" style="51" customWidth="1"/>
    <col min="4106" max="4106" width="6.5703125" style="51" customWidth="1"/>
    <col min="4107" max="4107" width="8.140625" style="51" customWidth="1"/>
    <col min="4108" max="4108" width="7.5703125" style="51" customWidth="1"/>
    <col min="4109" max="4109" width="7" style="51" customWidth="1"/>
    <col min="4110" max="4111" width="8.7109375" style="51" customWidth="1"/>
    <col min="4112" max="4112" width="7.28515625" style="51" customWidth="1"/>
    <col min="4113" max="4113" width="8.140625" style="51" customWidth="1"/>
    <col min="4114" max="4114" width="8.7109375" style="51" customWidth="1"/>
    <col min="4115" max="4115" width="6.42578125" style="51" customWidth="1"/>
    <col min="4116" max="4117" width="9.28515625" style="51" customWidth="1"/>
    <col min="4118" max="4118" width="6.42578125" style="51" customWidth="1"/>
    <col min="4119" max="4120" width="9.5703125" style="51" customWidth="1"/>
    <col min="4121" max="4121" width="6.42578125" style="51" customWidth="1"/>
    <col min="4122" max="4123" width="9.5703125" style="51" customWidth="1"/>
    <col min="4124" max="4124" width="6.7109375" style="51" customWidth="1"/>
    <col min="4125" max="4127" width="9.140625" style="51"/>
    <col min="4128" max="4128" width="10.85546875" style="51" bestFit="1" customWidth="1"/>
    <col min="4129" max="4349" width="9.140625" style="51"/>
    <col min="4350" max="4350" width="18.7109375" style="51" customWidth="1"/>
    <col min="4351" max="4352" width="9.42578125" style="51" customWidth="1"/>
    <col min="4353" max="4353" width="7.7109375" style="51" customWidth="1"/>
    <col min="4354" max="4354" width="9.28515625" style="51" customWidth="1"/>
    <col min="4355" max="4355" width="9.85546875" style="51" customWidth="1"/>
    <col min="4356" max="4356" width="7.140625" style="51" customWidth="1"/>
    <col min="4357" max="4357" width="8.5703125" style="51" customWidth="1"/>
    <col min="4358" max="4358" width="8.85546875" style="51" customWidth="1"/>
    <col min="4359" max="4359" width="7.140625" style="51" customWidth="1"/>
    <col min="4360" max="4360" width="9" style="51" customWidth="1"/>
    <col min="4361" max="4361" width="8.7109375" style="51" customWidth="1"/>
    <col min="4362" max="4362" width="6.5703125" style="51" customWidth="1"/>
    <col min="4363" max="4363" width="8.140625" style="51" customWidth="1"/>
    <col min="4364" max="4364" width="7.5703125" style="51" customWidth="1"/>
    <col min="4365" max="4365" width="7" style="51" customWidth="1"/>
    <col min="4366" max="4367" width="8.7109375" style="51" customWidth="1"/>
    <col min="4368" max="4368" width="7.28515625" style="51" customWidth="1"/>
    <col min="4369" max="4369" width="8.140625" style="51" customWidth="1"/>
    <col min="4370" max="4370" width="8.7109375" style="51" customWidth="1"/>
    <col min="4371" max="4371" width="6.42578125" style="51" customWidth="1"/>
    <col min="4372" max="4373" width="9.28515625" style="51" customWidth="1"/>
    <col min="4374" max="4374" width="6.42578125" style="51" customWidth="1"/>
    <col min="4375" max="4376" width="9.5703125" style="51" customWidth="1"/>
    <col min="4377" max="4377" width="6.42578125" style="51" customWidth="1"/>
    <col min="4378" max="4379" width="9.5703125" style="51" customWidth="1"/>
    <col min="4380" max="4380" width="6.7109375" style="51" customWidth="1"/>
    <col min="4381" max="4383" width="9.140625" style="51"/>
    <col min="4384" max="4384" width="10.85546875" style="51" bestFit="1" customWidth="1"/>
    <col min="4385" max="4605" width="9.140625" style="51"/>
    <col min="4606" max="4606" width="18.7109375" style="51" customWidth="1"/>
    <col min="4607" max="4608" width="9.42578125" style="51" customWidth="1"/>
    <col min="4609" max="4609" width="7.7109375" style="51" customWidth="1"/>
    <col min="4610" max="4610" width="9.28515625" style="51" customWidth="1"/>
    <col min="4611" max="4611" width="9.85546875" style="51" customWidth="1"/>
    <col min="4612" max="4612" width="7.140625" style="51" customWidth="1"/>
    <col min="4613" max="4613" width="8.5703125" style="51" customWidth="1"/>
    <col min="4614" max="4614" width="8.85546875" style="51" customWidth="1"/>
    <col min="4615" max="4615" width="7.140625" style="51" customWidth="1"/>
    <col min="4616" max="4616" width="9" style="51" customWidth="1"/>
    <col min="4617" max="4617" width="8.7109375" style="51" customWidth="1"/>
    <col min="4618" max="4618" width="6.5703125" style="51" customWidth="1"/>
    <col min="4619" max="4619" width="8.140625" style="51" customWidth="1"/>
    <col min="4620" max="4620" width="7.5703125" style="51" customWidth="1"/>
    <col min="4621" max="4621" width="7" style="51" customWidth="1"/>
    <col min="4622" max="4623" width="8.7109375" style="51" customWidth="1"/>
    <col min="4624" max="4624" width="7.28515625" style="51" customWidth="1"/>
    <col min="4625" max="4625" width="8.140625" style="51" customWidth="1"/>
    <col min="4626" max="4626" width="8.7109375" style="51" customWidth="1"/>
    <col min="4627" max="4627" width="6.42578125" style="51" customWidth="1"/>
    <col min="4628" max="4629" width="9.28515625" style="51" customWidth="1"/>
    <col min="4630" max="4630" width="6.42578125" style="51" customWidth="1"/>
    <col min="4631" max="4632" width="9.5703125" style="51" customWidth="1"/>
    <col min="4633" max="4633" width="6.42578125" style="51" customWidth="1"/>
    <col min="4634" max="4635" width="9.5703125" style="51" customWidth="1"/>
    <col min="4636" max="4636" width="6.7109375" style="51" customWidth="1"/>
    <col min="4637" max="4639" width="9.140625" style="51"/>
    <col min="4640" max="4640" width="10.85546875" style="51" bestFit="1" customWidth="1"/>
    <col min="4641" max="4861" width="9.140625" style="51"/>
    <col min="4862" max="4862" width="18.7109375" style="51" customWidth="1"/>
    <col min="4863" max="4864" width="9.42578125" style="51" customWidth="1"/>
    <col min="4865" max="4865" width="7.7109375" style="51" customWidth="1"/>
    <col min="4866" max="4866" width="9.28515625" style="51" customWidth="1"/>
    <col min="4867" max="4867" width="9.85546875" style="51" customWidth="1"/>
    <col min="4868" max="4868" width="7.140625" style="51" customWidth="1"/>
    <col min="4869" max="4869" width="8.5703125" style="51" customWidth="1"/>
    <col min="4870" max="4870" width="8.85546875" style="51" customWidth="1"/>
    <col min="4871" max="4871" width="7.140625" style="51" customWidth="1"/>
    <col min="4872" max="4872" width="9" style="51" customWidth="1"/>
    <col min="4873" max="4873" width="8.7109375" style="51" customWidth="1"/>
    <col min="4874" max="4874" width="6.5703125" style="51" customWidth="1"/>
    <col min="4875" max="4875" width="8.140625" style="51" customWidth="1"/>
    <col min="4876" max="4876" width="7.5703125" style="51" customWidth="1"/>
    <col min="4877" max="4877" width="7" style="51" customWidth="1"/>
    <col min="4878" max="4879" width="8.7109375" style="51" customWidth="1"/>
    <col min="4880" max="4880" width="7.28515625" style="51" customWidth="1"/>
    <col min="4881" max="4881" width="8.140625" style="51" customWidth="1"/>
    <col min="4882" max="4882" width="8.7109375" style="51" customWidth="1"/>
    <col min="4883" max="4883" width="6.42578125" style="51" customWidth="1"/>
    <col min="4884" max="4885" width="9.28515625" style="51" customWidth="1"/>
    <col min="4886" max="4886" width="6.42578125" style="51" customWidth="1"/>
    <col min="4887" max="4888" width="9.5703125" style="51" customWidth="1"/>
    <col min="4889" max="4889" width="6.42578125" style="51" customWidth="1"/>
    <col min="4890" max="4891" width="9.5703125" style="51" customWidth="1"/>
    <col min="4892" max="4892" width="6.7109375" style="51" customWidth="1"/>
    <col min="4893" max="4895" width="9.140625" style="51"/>
    <col min="4896" max="4896" width="10.85546875" style="51" bestFit="1" customWidth="1"/>
    <col min="4897" max="5117" width="9.140625" style="51"/>
    <col min="5118" max="5118" width="18.7109375" style="51" customWidth="1"/>
    <col min="5119" max="5120" width="9.42578125" style="51" customWidth="1"/>
    <col min="5121" max="5121" width="7.7109375" style="51" customWidth="1"/>
    <col min="5122" max="5122" width="9.28515625" style="51" customWidth="1"/>
    <col min="5123" max="5123" width="9.85546875" style="51" customWidth="1"/>
    <col min="5124" max="5124" width="7.140625" style="51" customWidth="1"/>
    <col min="5125" max="5125" width="8.5703125" style="51" customWidth="1"/>
    <col min="5126" max="5126" width="8.85546875" style="51" customWidth="1"/>
    <col min="5127" max="5127" width="7.140625" style="51" customWidth="1"/>
    <col min="5128" max="5128" width="9" style="51" customWidth="1"/>
    <col min="5129" max="5129" width="8.7109375" style="51" customWidth="1"/>
    <col min="5130" max="5130" width="6.5703125" style="51" customWidth="1"/>
    <col min="5131" max="5131" width="8.140625" style="51" customWidth="1"/>
    <col min="5132" max="5132" width="7.5703125" style="51" customWidth="1"/>
    <col min="5133" max="5133" width="7" style="51" customWidth="1"/>
    <col min="5134" max="5135" width="8.7109375" style="51" customWidth="1"/>
    <col min="5136" max="5136" width="7.28515625" style="51" customWidth="1"/>
    <col min="5137" max="5137" width="8.140625" style="51" customWidth="1"/>
    <col min="5138" max="5138" width="8.7109375" style="51" customWidth="1"/>
    <col min="5139" max="5139" width="6.42578125" style="51" customWidth="1"/>
    <col min="5140" max="5141" width="9.28515625" style="51" customWidth="1"/>
    <col min="5142" max="5142" width="6.42578125" style="51" customWidth="1"/>
    <col min="5143" max="5144" width="9.5703125" style="51" customWidth="1"/>
    <col min="5145" max="5145" width="6.42578125" style="51" customWidth="1"/>
    <col min="5146" max="5147" width="9.5703125" style="51" customWidth="1"/>
    <col min="5148" max="5148" width="6.7109375" style="51" customWidth="1"/>
    <col min="5149" max="5151" width="9.140625" style="51"/>
    <col min="5152" max="5152" width="10.85546875" style="51" bestFit="1" customWidth="1"/>
    <col min="5153" max="5373" width="9.140625" style="51"/>
    <col min="5374" max="5374" width="18.7109375" style="51" customWidth="1"/>
    <col min="5375" max="5376" width="9.42578125" style="51" customWidth="1"/>
    <col min="5377" max="5377" width="7.7109375" style="51" customWidth="1"/>
    <col min="5378" max="5378" width="9.28515625" style="51" customWidth="1"/>
    <col min="5379" max="5379" width="9.85546875" style="51" customWidth="1"/>
    <col min="5380" max="5380" width="7.140625" style="51" customWidth="1"/>
    <col min="5381" max="5381" width="8.5703125" style="51" customWidth="1"/>
    <col min="5382" max="5382" width="8.85546875" style="51" customWidth="1"/>
    <col min="5383" max="5383" width="7.140625" style="51" customWidth="1"/>
    <col min="5384" max="5384" width="9" style="51" customWidth="1"/>
    <col min="5385" max="5385" width="8.7109375" style="51" customWidth="1"/>
    <col min="5386" max="5386" width="6.5703125" style="51" customWidth="1"/>
    <col min="5387" max="5387" width="8.140625" style="51" customWidth="1"/>
    <col min="5388" max="5388" width="7.5703125" style="51" customWidth="1"/>
    <col min="5389" max="5389" width="7" style="51" customWidth="1"/>
    <col min="5390" max="5391" width="8.7109375" style="51" customWidth="1"/>
    <col min="5392" max="5392" width="7.28515625" style="51" customWidth="1"/>
    <col min="5393" max="5393" width="8.140625" style="51" customWidth="1"/>
    <col min="5394" max="5394" width="8.7109375" style="51" customWidth="1"/>
    <col min="5395" max="5395" width="6.42578125" style="51" customWidth="1"/>
    <col min="5396" max="5397" width="9.28515625" style="51" customWidth="1"/>
    <col min="5398" max="5398" width="6.42578125" style="51" customWidth="1"/>
    <col min="5399" max="5400" width="9.5703125" style="51" customWidth="1"/>
    <col min="5401" max="5401" width="6.42578125" style="51" customWidth="1"/>
    <col min="5402" max="5403" width="9.5703125" style="51" customWidth="1"/>
    <col min="5404" max="5404" width="6.7109375" style="51" customWidth="1"/>
    <col min="5405" max="5407" width="9.140625" style="51"/>
    <col min="5408" max="5408" width="10.85546875" style="51" bestFit="1" customWidth="1"/>
    <col min="5409" max="5629" width="9.140625" style="51"/>
    <col min="5630" max="5630" width="18.7109375" style="51" customWidth="1"/>
    <col min="5631" max="5632" width="9.42578125" style="51" customWidth="1"/>
    <col min="5633" max="5633" width="7.7109375" style="51" customWidth="1"/>
    <col min="5634" max="5634" width="9.28515625" style="51" customWidth="1"/>
    <col min="5635" max="5635" width="9.85546875" style="51" customWidth="1"/>
    <col min="5636" max="5636" width="7.140625" style="51" customWidth="1"/>
    <col min="5637" max="5637" width="8.5703125" style="51" customWidth="1"/>
    <col min="5638" max="5638" width="8.85546875" style="51" customWidth="1"/>
    <col min="5639" max="5639" width="7.140625" style="51" customWidth="1"/>
    <col min="5640" max="5640" width="9" style="51" customWidth="1"/>
    <col min="5641" max="5641" width="8.7109375" style="51" customWidth="1"/>
    <col min="5642" max="5642" width="6.5703125" style="51" customWidth="1"/>
    <col min="5643" max="5643" width="8.140625" style="51" customWidth="1"/>
    <col min="5644" max="5644" width="7.5703125" style="51" customWidth="1"/>
    <col min="5645" max="5645" width="7" style="51" customWidth="1"/>
    <col min="5646" max="5647" width="8.7109375" style="51" customWidth="1"/>
    <col min="5648" max="5648" width="7.28515625" style="51" customWidth="1"/>
    <col min="5649" max="5649" width="8.140625" style="51" customWidth="1"/>
    <col min="5650" max="5650" width="8.7109375" style="51" customWidth="1"/>
    <col min="5651" max="5651" width="6.42578125" style="51" customWidth="1"/>
    <col min="5652" max="5653" width="9.28515625" style="51" customWidth="1"/>
    <col min="5654" max="5654" width="6.42578125" style="51" customWidth="1"/>
    <col min="5655" max="5656" width="9.5703125" style="51" customWidth="1"/>
    <col min="5657" max="5657" width="6.42578125" style="51" customWidth="1"/>
    <col min="5658" max="5659" width="9.5703125" style="51" customWidth="1"/>
    <col min="5660" max="5660" width="6.7109375" style="51" customWidth="1"/>
    <col min="5661" max="5663" width="9.140625" style="51"/>
    <col min="5664" max="5664" width="10.85546875" style="51" bestFit="1" customWidth="1"/>
    <col min="5665" max="5885" width="9.140625" style="51"/>
    <col min="5886" max="5886" width="18.7109375" style="51" customWidth="1"/>
    <col min="5887" max="5888" width="9.42578125" style="51" customWidth="1"/>
    <col min="5889" max="5889" width="7.7109375" style="51" customWidth="1"/>
    <col min="5890" max="5890" width="9.28515625" style="51" customWidth="1"/>
    <col min="5891" max="5891" width="9.85546875" style="51" customWidth="1"/>
    <col min="5892" max="5892" width="7.140625" style="51" customWidth="1"/>
    <col min="5893" max="5893" width="8.5703125" style="51" customWidth="1"/>
    <col min="5894" max="5894" width="8.85546875" style="51" customWidth="1"/>
    <col min="5895" max="5895" width="7.140625" style="51" customWidth="1"/>
    <col min="5896" max="5896" width="9" style="51" customWidth="1"/>
    <col min="5897" max="5897" width="8.7109375" style="51" customWidth="1"/>
    <col min="5898" max="5898" width="6.5703125" style="51" customWidth="1"/>
    <col min="5899" max="5899" width="8.140625" style="51" customWidth="1"/>
    <col min="5900" max="5900" width="7.5703125" style="51" customWidth="1"/>
    <col min="5901" max="5901" width="7" style="51" customWidth="1"/>
    <col min="5902" max="5903" width="8.7109375" style="51" customWidth="1"/>
    <col min="5904" max="5904" width="7.28515625" style="51" customWidth="1"/>
    <col min="5905" max="5905" width="8.140625" style="51" customWidth="1"/>
    <col min="5906" max="5906" width="8.7109375" style="51" customWidth="1"/>
    <col min="5907" max="5907" width="6.42578125" style="51" customWidth="1"/>
    <col min="5908" max="5909" width="9.28515625" style="51" customWidth="1"/>
    <col min="5910" max="5910" width="6.42578125" style="51" customWidth="1"/>
    <col min="5911" max="5912" width="9.5703125" style="51" customWidth="1"/>
    <col min="5913" max="5913" width="6.42578125" style="51" customWidth="1"/>
    <col min="5914" max="5915" width="9.5703125" style="51" customWidth="1"/>
    <col min="5916" max="5916" width="6.7109375" style="51" customWidth="1"/>
    <col min="5917" max="5919" width="9.140625" style="51"/>
    <col min="5920" max="5920" width="10.85546875" style="51" bestFit="1" customWidth="1"/>
    <col min="5921" max="6141" width="9.140625" style="51"/>
    <col min="6142" max="6142" width="18.7109375" style="51" customWidth="1"/>
    <col min="6143" max="6144" width="9.42578125" style="51" customWidth="1"/>
    <col min="6145" max="6145" width="7.7109375" style="51" customWidth="1"/>
    <col min="6146" max="6146" width="9.28515625" style="51" customWidth="1"/>
    <col min="6147" max="6147" width="9.85546875" style="51" customWidth="1"/>
    <col min="6148" max="6148" width="7.140625" style="51" customWidth="1"/>
    <col min="6149" max="6149" width="8.5703125" style="51" customWidth="1"/>
    <col min="6150" max="6150" width="8.85546875" style="51" customWidth="1"/>
    <col min="6151" max="6151" width="7.140625" style="51" customWidth="1"/>
    <col min="6152" max="6152" width="9" style="51" customWidth="1"/>
    <col min="6153" max="6153" width="8.7109375" style="51" customWidth="1"/>
    <col min="6154" max="6154" width="6.5703125" style="51" customWidth="1"/>
    <col min="6155" max="6155" width="8.140625" style="51" customWidth="1"/>
    <col min="6156" max="6156" width="7.5703125" style="51" customWidth="1"/>
    <col min="6157" max="6157" width="7" style="51" customWidth="1"/>
    <col min="6158" max="6159" width="8.7109375" style="51" customWidth="1"/>
    <col min="6160" max="6160" width="7.28515625" style="51" customWidth="1"/>
    <col min="6161" max="6161" width="8.140625" style="51" customWidth="1"/>
    <col min="6162" max="6162" width="8.7109375" style="51" customWidth="1"/>
    <col min="6163" max="6163" width="6.42578125" style="51" customWidth="1"/>
    <col min="6164" max="6165" width="9.28515625" style="51" customWidth="1"/>
    <col min="6166" max="6166" width="6.42578125" style="51" customWidth="1"/>
    <col min="6167" max="6168" width="9.5703125" style="51" customWidth="1"/>
    <col min="6169" max="6169" width="6.42578125" style="51" customWidth="1"/>
    <col min="6170" max="6171" width="9.5703125" style="51" customWidth="1"/>
    <col min="6172" max="6172" width="6.7109375" style="51" customWidth="1"/>
    <col min="6173" max="6175" width="9.140625" style="51"/>
    <col min="6176" max="6176" width="10.85546875" style="51" bestFit="1" customWidth="1"/>
    <col min="6177" max="6397" width="9.140625" style="51"/>
    <col min="6398" max="6398" width="18.7109375" style="51" customWidth="1"/>
    <col min="6399" max="6400" width="9.42578125" style="51" customWidth="1"/>
    <col min="6401" max="6401" width="7.7109375" style="51" customWidth="1"/>
    <col min="6402" max="6402" width="9.28515625" style="51" customWidth="1"/>
    <col min="6403" max="6403" width="9.85546875" style="51" customWidth="1"/>
    <col min="6404" max="6404" width="7.140625" style="51" customWidth="1"/>
    <col min="6405" max="6405" width="8.5703125" style="51" customWidth="1"/>
    <col min="6406" max="6406" width="8.85546875" style="51" customWidth="1"/>
    <col min="6407" max="6407" width="7.140625" style="51" customWidth="1"/>
    <col min="6408" max="6408" width="9" style="51" customWidth="1"/>
    <col min="6409" max="6409" width="8.7109375" style="51" customWidth="1"/>
    <col min="6410" max="6410" width="6.5703125" style="51" customWidth="1"/>
    <col min="6411" max="6411" width="8.140625" style="51" customWidth="1"/>
    <col min="6412" max="6412" width="7.5703125" style="51" customWidth="1"/>
    <col min="6413" max="6413" width="7" style="51" customWidth="1"/>
    <col min="6414" max="6415" width="8.7109375" style="51" customWidth="1"/>
    <col min="6416" max="6416" width="7.28515625" style="51" customWidth="1"/>
    <col min="6417" max="6417" width="8.140625" style="51" customWidth="1"/>
    <col min="6418" max="6418" width="8.7109375" style="51" customWidth="1"/>
    <col min="6419" max="6419" width="6.42578125" style="51" customWidth="1"/>
    <col min="6420" max="6421" width="9.28515625" style="51" customWidth="1"/>
    <col min="6422" max="6422" width="6.42578125" style="51" customWidth="1"/>
    <col min="6423" max="6424" width="9.5703125" style="51" customWidth="1"/>
    <col min="6425" max="6425" width="6.42578125" style="51" customWidth="1"/>
    <col min="6426" max="6427" width="9.5703125" style="51" customWidth="1"/>
    <col min="6428" max="6428" width="6.7109375" style="51" customWidth="1"/>
    <col min="6429" max="6431" width="9.140625" style="51"/>
    <col min="6432" max="6432" width="10.85546875" style="51" bestFit="1" customWidth="1"/>
    <col min="6433" max="6653" width="9.140625" style="51"/>
    <col min="6654" max="6654" width="18.7109375" style="51" customWidth="1"/>
    <col min="6655" max="6656" width="9.42578125" style="51" customWidth="1"/>
    <col min="6657" max="6657" width="7.7109375" style="51" customWidth="1"/>
    <col min="6658" max="6658" width="9.28515625" style="51" customWidth="1"/>
    <col min="6659" max="6659" width="9.85546875" style="51" customWidth="1"/>
    <col min="6660" max="6660" width="7.140625" style="51" customWidth="1"/>
    <col min="6661" max="6661" width="8.5703125" style="51" customWidth="1"/>
    <col min="6662" max="6662" width="8.85546875" style="51" customWidth="1"/>
    <col min="6663" max="6663" width="7.140625" style="51" customWidth="1"/>
    <col min="6664" max="6664" width="9" style="51" customWidth="1"/>
    <col min="6665" max="6665" width="8.7109375" style="51" customWidth="1"/>
    <col min="6666" max="6666" width="6.5703125" style="51" customWidth="1"/>
    <col min="6667" max="6667" width="8.140625" style="51" customWidth="1"/>
    <col min="6668" max="6668" width="7.5703125" style="51" customWidth="1"/>
    <col min="6669" max="6669" width="7" style="51" customWidth="1"/>
    <col min="6670" max="6671" width="8.7109375" style="51" customWidth="1"/>
    <col min="6672" max="6672" width="7.28515625" style="51" customWidth="1"/>
    <col min="6673" max="6673" width="8.140625" style="51" customWidth="1"/>
    <col min="6674" max="6674" width="8.7109375" style="51" customWidth="1"/>
    <col min="6675" max="6675" width="6.42578125" style="51" customWidth="1"/>
    <col min="6676" max="6677" width="9.28515625" style="51" customWidth="1"/>
    <col min="6678" max="6678" width="6.42578125" style="51" customWidth="1"/>
    <col min="6679" max="6680" width="9.5703125" style="51" customWidth="1"/>
    <col min="6681" max="6681" width="6.42578125" style="51" customWidth="1"/>
    <col min="6682" max="6683" width="9.5703125" style="51" customWidth="1"/>
    <col min="6684" max="6684" width="6.7109375" style="51" customWidth="1"/>
    <col min="6685" max="6687" width="9.140625" style="51"/>
    <col min="6688" max="6688" width="10.85546875" style="51" bestFit="1" customWidth="1"/>
    <col min="6689" max="6909" width="9.140625" style="51"/>
    <col min="6910" max="6910" width="18.7109375" style="51" customWidth="1"/>
    <col min="6911" max="6912" width="9.42578125" style="51" customWidth="1"/>
    <col min="6913" max="6913" width="7.7109375" style="51" customWidth="1"/>
    <col min="6914" max="6914" width="9.28515625" style="51" customWidth="1"/>
    <col min="6915" max="6915" width="9.85546875" style="51" customWidth="1"/>
    <col min="6916" max="6916" width="7.140625" style="51" customWidth="1"/>
    <col min="6917" max="6917" width="8.5703125" style="51" customWidth="1"/>
    <col min="6918" max="6918" width="8.85546875" style="51" customWidth="1"/>
    <col min="6919" max="6919" width="7.140625" style="51" customWidth="1"/>
    <col min="6920" max="6920" width="9" style="51" customWidth="1"/>
    <col min="6921" max="6921" width="8.7109375" style="51" customWidth="1"/>
    <col min="6922" max="6922" width="6.5703125" style="51" customWidth="1"/>
    <col min="6923" max="6923" width="8.140625" style="51" customWidth="1"/>
    <col min="6924" max="6924" width="7.5703125" style="51" customWidth="1"/>
    <col min="6925" max="6925" width="7" style="51" customWidth="1"/>
    <col min="6926" max="6927" width="8.7109375" style="51" customWidth="1"/>
    <col min="6928" max="6928" width="7.28515625" style="51" customWidth="1"/>
    <col min="6929" max="6929" width="8.140625" style="51" customWidth="1"/>
    <col min="6930" max="6930" width="8.7109375" style="51" customWidth="1"/>
    <col min="6931" max="6931" width="6.42578125" style="51" customWidth="1"/>
    <col min="6932" max="6933" width="9.28515625" style="51" customWidth="1"/>
    <col min="6934" max="6934" width="6.42578125" style="51" customWidth="1"/>
    <col min="6935" max="6936" width="9.5703125" style="51" customWidth="1"/>
    <col min="6937" max="6937" width="6.42578125" style="51" customWidth="1"/>
    <col min="6938" max="6939" width="9.5703125" style="51" customWidth="1"/>
    <col min="6940" max="6940" width="6.7109375" style="51" customWidth="1"/>
    <col min="6941" max="6943" width="9.140625" style="51"/>
    <col min="6944" max="6944" width="10.85546875" style="51" bestFit="1" customWidth="1"/>
    <col min="6945" max="7165" width="9.140625" style="51"/>
    <col min="7166" max="7166" width="18.7109375" style="51" customWidth="1"/>
    <col min="7167" max="7168" width="9.42578125" style="51" customWidth="1"/>
    <col min="7169" max="7169" width="7.7109375" style="51" customWidth="1"/>
    <col min="7170" max="7170" width="9.28515625" style="51" customWidth="1"/>
    <col min="7171" max="7171" width="9.85546875" style="51" customWidth="1"/>
    <col min="7172" max="7172" width="7.140625" style="51" customWidth="1"/>
    <col min="7173" max="7173" width="8.5703125" style="51" customWidth="1"/>
    <col min="7174" max="7174" width="8.85546875" style="51" customWidth="1"/>
    <col min="7175" max="7175" width="7.140625" style="51" customWidth="1"/>
    <col min="7176" max="7176" width="9" style="51" customWidth="1"/>
    <col min="7177" max="7177" width="8.7109375" style="51" customWidth="1"/>
    <col min="7178" max="7178" width="6.5703125" style="51" customWidth="1"/>
    <col min="7179" max="7179" width="8.140625" style="51" customWidth="1"/>
    <col min="7180" max="7180" width="7.5703125" style="51" customWidth="1"/>
    <col min="7181" max="7181" width="7" style="51" customWidth="1"/>
    <col min="7182" max="7183" width="8.7109375" style="51" customWidth="1"/>
    <col min="7184" max="7184" width="7.28515625" style="51" customWidth="1"/>
    <col min="7185" max="7185" width="8.140625" style="51" customWidth="1"/>
    <col min="7186" max="7186" width="8.7109375" style="51" customWidth="1"/>
    <col min="7187" max="7187" width="6.42578125" style="51" customWidth="1"/>
    <col min="7188" max="7189" width="9.28515625" style="51" customWidth="1"/>
    <col min="7190" max="7190" width="6.42578125" style="51" customWidth="1"/>
    <col min="7191" max="7192" width="9.5703125" style="51" customWidth="1"/>
    <col min="7193" max="7193" width="6.42578125" style="51" customWidth="1"/>
    <col min="7194" max="7195" width="9.5703125" style="51" customWidth="1"/>
    <col min="7196" max="7196" width="6.7109375" style="51" customWidth="1"/>
    <col min="7197" max="7199" width="9.140625" style="51"/>
    <col min="7200" max="7200" width="10.85546875" style="51" bestFit="1" customWidth="1"/>
    <col min="7201" max="7421" width="9.140625" style="51"/>
    <col min="7422" max="7422" width="18.7109375" style="51" customWidth="1"/>
    <col min="7423" max="7424" width="9.42578125" style="51" customWidth="1"/>
    <col min="7425" max="7425" width="7.7109375" style="51" customWidth="1"/>
    <col min="7426" max="7426" width="9.28515625" style="51" customWidth="1"/>
    <col min="7427" max="7427" width="9.85546875" style="51" customWidth="1"/>
    <col min="7428" max="7428" width="7.140625" style="51" customWidth="1"/>
    <col min="7429" max="7429" width="8.5703125" style="51" customWidth="1"/>
    <col min="7430" max="7430" width="8.85546875" style="51" customWidth="1"/>
    <col min="7431" max="7431" width="7.140625" style="51" customWidth="1"/>
    <col min="7432" max="7432" width="9" style="51" customWidth="1"/>
    <col min="7433" max="7433" width="8.7109375" style="51" customWidth="1"/>
    <col min="7434" max="7434" width="6.5703125" style="51" customWidth="1"/>
    <col min="7435" max="7435" width="8.140625" style="51" customWidth="1"/>
    <col min="7436" max="7436" width="7.5703125" style="51" customWidth="1"/>
    <col min="7437" max="7437" width="7" style="51" customWidth="1"/>
    <col min="7438" max="7439" width="8.7109375" style="51" customWidth="1"/>
    <col min="7440" max="7440" width="7.28515625" style="51" customWidth="1"/>
    <col min="7441" max="7441" width="8.140625" style="51" customWidth="1"/>
    <col min="7442" max="7442" width="8.7109375" style="51" customWidth="1"/>
    <col min="7443" max="7443" width="6.42578125" style="51" customWidth="1"/>
    <col min="7444" max="7445" width="9.28515625" style="51" customWidth="1"/>
    <col min="7446" max="7446" width="6.42578125" style="51" customWidth="1"/>
    <col min="7447" max="7448" width="9.5703125" style="51" customWidth="1"/>
    <col min="7449" max="7449" width="6.42578125" style="51" customWidth="1"/>
    <col min="7450" max="7451" width="9.5703125" style="51" customWidth="1"/>
    <col min="7452" max="7452" width="6.7109375" style="51" customWidth="1"/>
    <col min="7453" max="7455" width="9.140625" style="51"/>
    <col min="7456" max="7456" width="10.85546875" style="51" bestFit="1" customWidth="1"/>
    <col min="7457" max="7677" width="9.140625" style="51"/>
    <col min="7678" max="7678" width="18.7109375" style="51" customWidth="1"/>
    <col min="7679" max="7680" width="9.42578125" style="51" customWidth="1"/>
    <col min="7681" max="7681" width="7.7109375" style="51" customWidth="1"/>
    <col min="7682" max="7682" width="9.28515625" style="51" customWidth="1"/>
    <col min="7683" max="7683" width="9.85546875" style="51" customWidth="1"/>
    <col min="7684" max="7684" width="7.140625" style="51" customWidth="1"/>
    <col min="7685" max="7685" width="8.5703125" style="51" customWidth="1"/>
    <col min="7686" max="7686" width="8.85546875" style="51" customWidth="1"/>
    <col min="7687" max="7687" width="7.140625" style="51" customWidth="1"/>
    <col min="7688" max="7688" width="9" style="51" customWidth="1"/>
    <col min="7689" max="7689" width="8.7109375" style="51" customWidth="1"/>
    <col min="7690" max="7690" width="6.5703125" style="51" customWidth="1"/>
    <col min="7691" max="7691" width="8.140625" style="51" customWidth="1"/>
    <col min="7692" max="7692" width="7.5703125" style="51" customWidth="1"/>
    <col min="7693" max="7693" width="7" style="51" customWidth="1"/>
    <col min="7694" max="7695" width="8.7109375" style="51" customWidth="1"/>
    <col min="7696" max="7696" width="7.28515625" style="51" customWidth="1"/>
    <col min="7697" max="7697" width="8.140625" style="51" customWidth="1"/>
    <col min="7698" max="7698" width="8.7109375" style="51" customWidth="1"/>
    <col min="7699" max="7699" width="6.42578125" style="51" customWidth="1"/>
    <col min="7700" max="7701" width="9.28515625" style="51" customWidth="1"/>
    <col min="7702" max="7702" width="6.42578125" style="51" customWidth="1"/>
    <col min="7703" max="7704" width="9.5703125" style="51" customWidth="1"/>
    <col min="7705" max="7705" width="6.42578125" style="51" customWidth="1"/>
    <col min="7706" max="7707" width="9.5703125" style="51" customWidth="1"/>
    <col min="7708" max="7708" width="6.7109375" style="51" customWidth="1"/>
    <col min="7709" max="7711" width="9.140625" style="51"/>
    <col min="7712" max="7712" width="10.85546875" style="51" bestFit="1" customWidth="1"/>
    <col min="7713" max="7933" width="9.140625" style="51"/>
    <col min="7934" max="7934" width="18.7109375" style="51" customWidth="1"/>
    <col min="7935" max="7936" width="9.42578125" style="51" customWidth="1"/>
    <col min="7937" max="7937" width="7.7109375" style="51" customWidth="1"/>
    <col min="7938" max="7938" width="9.28515625" style="51" customWidth="1"/>
    <col min="7939" max="7939" width="9.85546875" style="51" customWidth="1"/>
    <col min="7940" max="7940" width="7.140625" style="51" customWidth="1"/>
    <col min="7941" max="7941" width="8.5703125" style="51" customWidth="1"/>
    <col min="7942" max="7942" width="8.85546875" style="51" customWidth="1"/>
    <col min="7943" max="7943" width="7.140625" style="51" customWidth="1"/>
    <col min="7944" max="7944" width="9" style="51" customWidth="1"/>
    <col min="7945" max="7945" width="8.7109375" style="51" customWidth="1"/>
    <col min="7946" max="7946" width="6.5703125" style="51" customWidth="1"/>
    <col min="7947" max="7947" width="8.140625" style="51" customWidth="1"/>
    <col min="7948" max="7948" width="7.5703125" style="51" customWidth="1"/>
    <col min="7949" max="7949" width="7" style="51" customWidth="1"/>
    <col min="7950" max="7951" width="8.7109375" style="51" customWidth="1"/>
    <col min="7952" max="7952" width="7.28515625" style="51" customWidth="1"/>
    <col min="7953" max="7953" width="8.140625" style="51" customWidth="1"/>
    <col min="7954" max="7954" width="8.7109375" style="51" customWidth="1"/>
    <col min="7955" max="7955" width="6.42578125" style="51" customWidth="1"/>
    <col min="7956" max="7957" width="9.28515625" style="51" customWidth="1"/>
    <col min="7958" max="7958" width="6.42578125" style="51" customWidth="1"/>
    <col min="7959" max="7960" width="9.5703125" style="51" customWidth="1"/>
    <col min="7961" max="7961" width="6.42578125" style="51" customWidth="1"/>
    <col min="7962" max="7963" width="9.5703125" style="51" customWidth="1"/>
    <col min="7964" max="7964" width="6.7109375" style="51" customWidth="1"/>
    <col min="7965" max="7967" width="9.140625" style="51"/>
    <col min="7968" max="7968" width="10.85546875" style="51" bestFit="1" customWidth="1"/>
    <col min="7969" max="8189" width="9.140625" style="51"/>
    <col min="8190" max="8190" width="18.7109375" style="51" customWidth="1"/>
    <col min="8191" max="8192" width="9.42578125" style="51" customWidth="1"/>
    <col min="8193" max="8193" width="7.7109375" style="51" customWidth="1"/>
    <col min="8194" max="8194" width="9.28515625" style="51" customWidth="1"/>
    <col min="8195" max="8195" width="9.85546875" style="51" customWidth="1"/>
    <col min="8196" max="8196" width="7.140625" style="51" customWidth="1"/>
    <col min="8197" max="8197" width="8.5703125" style="51" customWidth="1"/>
    <col min="8198" max="8198" width="8.85546875" style="51" customWidth="1"/>
    <col min="8199" max="8199" width="7.140625" style="51" customWidth="1"/>
    <col min="8200" max="8200" width="9" style="51" customWidth="1"/>
    <col min="8201" max="8201" width="8.7109375" style="51" customWidth="1"/>
    <col min="8202" max="8202" width="6.5703125" style="51" customWidth="1"/>
    <col min="8203" max="8203" width="8.140625" style="51" customWidth="1"/>
    <col min="8204" max="8204" width="7.5703125" style="51" customWidth="1"/>
    <col min="8205" max="8205" width="7" style="51" customWidth="1"/>
    <col min="8206" max="8207" width="8.7109375" style="51" customWidth="1"/>
    <col min="8208" max="8208" width="7.28515625" style="51" customWidth="1"/>
    <col min="8209" max="8209" width="8.140625" style="51" customWidth="1"/>
    <col min="8210" max="8210" width="8.7109375" style="51" customWidth="1"/>
    <col min="8211" max="8211" width="6.42578125" style="51" customWidth="1"/>
    <col min="8212" max="8213" width="9.28515625" style="51" customWidth="1"/>
    <col min="8214" max="8214" width="6.42578125" style="51" customWidth="1"/>
    <col min="8215" max="8216" width="9.5703125" style="51" customWidth="1"/>
    <col min="8217" max="8217" width="6.42578125" style="51" customWidth="1"/>
    <col min="8218" max="8219" width="9.5703125" style="51" customWidth="1"/>
    <col min="8220" max="8220" width="6.7109375" style="51" customWidth="1"/>
    <col min="8221" max="8223" width="9.140625" style="51"/>
    <col min="8224" max="8224" width="10.85546875" style="51" bestFit="1" customWidth="1"/>
    <col min="8225" max="8445" width="9.140625" style="51"/>
    <col min="8446" max="8446" width="18.7109375" style="51" customWidth="1"/>
    <col min="8447" max="8448" width="9.42578125" style="51" customWidth="1"/>
    <col min="8449" max="8449" width="7.7109375" style="51" customWidth="1"/>
    <col min="8450" max="8450" width="9.28515625" style="51" customWidth="1"/>
    <col min="8451" max="8451" width="9.85546875" style="51" customWidth="1"/>
    <col min="8452" max="8452" width="7.140625" style="51" customWidth="1"/>
    <col min="8453" max="8453" width="8.5703125" style="51" customWidth="1"/>
    <col min="8454" max="8454" width="8.85546875" style="51" customWidth="1"/>
    <col min="8455" max="8455" width="7.140625" style="51" customWidth="1"/>
    <col min="8456" max="8456" width="9" style="51" customWidth="1"/>
    <col min="8457" max="8457" width="8.7109375" style="51" customWidth="1"/>
    <col min="8458" max="8458" width="6.5703125" style="51" customWidth="1"/>
    <col min="8459" max="8459" width="8.140625" style="51" customWidth="1"/>
    <col min="8460" max="8460" width="7.5703125" style="51" customWidth="1"/>
    <col min="8461" max="8461" width="7" style="51" customWidth="1"/>
    <col min="8462" max="8463" width="8.7109375" style="51" customWidth="1"/>
    <col min="8464" max="8464" width="7.28515625" style="51" customWidth="1"/>
    <col min="8465" max="8465" width="8.140625" style="51" customWidth="1"/>
    <col min="8466" max="8466" width="8.7109375" style="51" customWidth="1"/>
    <col min="8467" max="8467" width="6.42578125" style="51" customWidth="1"/>
    <col min="8468" max="8469" width="9.28515625" style="51" customWidth="1"/>
    <col min="8470" max="8470" width="6.42578125" style="51" customWidth="1"/>
    <col min="8471" max="8472" width="9.5703125" style="51" customWidth="1"/>
    <col min="8473" max="8473" width="6.42578125" style="51" customWidth="1"/>
    <col min="8474" max="8475" width="9.5703125" style="51" customWidth="1"/>
    <col min="8476" max="8476" width="6.7109375" style="51" customWidth="1"/>
    <col min="8477" max="8479" width="9.140625" style="51"/>
    <col min="8480" max="8480" width="10.85546875" style="51" bestFit="1" customWidth="1"/>
    <col min="8481" max="8701" width="9.140625" style="51"/>
    <col min="8702" max="8702" width="18.7109375" style="51" customWidth="1"/>
    <col min="8703" max="8704" width="9.42578125" style="51" customWidth="1"/>
    <col min="8705" max="8705" width="7.7109375" style="51" customWidth="1"/>
    <col min="8706" max="8706" width="9.28515625" style="51" customWidth="1"/>
    <col min="8707" max="8707" width="9.85546875" style="51" customWidth="1"/>
    <col min="8708" max="8708" width="7.140625" style="51" customWidth="1"/>
    <col min="8709" max="8709" width="8.5703125" style="51" customWidth="1"/>
    <col min="8710" max="8710" width="8.85546875" style="51" customWidth="1"/>
    <col min="8711" max="8711" width="7.140625" style="51" customWidth="1"/>
    <col min="8712" max="8712" width="9" style="51" customWidth="1"/>
    <col min="8713" max="8713" width="8.7109375" style="51" customWidth="1"/>
    <col min="8714" max="8714" width="6.5703125" style="51" customWidth="1"/>
    <col min="8715" max="8715" width="8.140625" style="51" customWidth="1"/>
    <col min="8716" max="8716" width="7.5703125" style="51" customWidth="1"/>
    <col min="8717" max="8717" width="7" style="51" customWidth="1"/>
    <col min="8718" max="8719" width="8.7109375" style="51" customWidth="1"/>
    <col min="8720" max="8720" width="7.28515625" style="51" customWidth="1"/>
    <col min="8721" max="8721" width="8.140625" style="51" customWidth="1"/>
    <col min="8722" max="8722" width="8.7109375" style="51" customWidth="1"/>
    <col min="8723" max="8723" width="6.42578125" style="51" customWidth="1"/>
    <col min="8724" max="8725" width="9.28515625" style="51" customWidth="1"/>
    <col min="8726" max="8726" width="6.42578125" style="51" customWidth="1"/>
    <col min="8727" max="8728" width="9.5703125" style="51" customWidth="1"/>
    <col min="8729" max="8729" width="6.42578125" style="51" customWidth="1"/>
    <col min="8730" max="8731" width="9.5703125" style="51" customWidth="1"/>
    <col min="8732" max="8732" width="6.7109375" style="51" customWidth="1"/>
    <col min="8733" max="8735" width="9.140625" style="51"/>
    <col min="8736" max="8736" width="10.85546875" style="51" bestFit="1" customWidth="1"/>
    <col min="8737" max="8957" width="9.140625" style="51"/>
    <col min="8958" max="8958" width="18.7109375" style="51" customWidth="1"/>
    <col min="8959" max="8960" width="9.42578125" style="51" customWidth="1"/>
    <col min="8961" max="8961" width="7.7109375" style="51" customWidth="1"/>
    <col min="8962" max="8962" width="9.28515625" style="51" customWidth="1"/>
    <col min="8963" max="8963" width="9.85546875" style="51" customWidth="1"/>
    <col min="8964" max="8964" width="7.140625" style="51" customWidth="1"/>
    <col min="8965" max="8965" width="8.5703125" style="51" customWidth="1"/>
    <col min="8966" max="8966" width="8.85546875" style="51" customWidth="1"/>
    <col min="8967" max="8967" width="7.140625" style="51" customWidth="1"/>
    <col min="8968" max="8968" width="9" style="51" customWidth="1"/>
    <col min="8969" max="8969" width="8.7109375" style="51" customWidth="1"/>
    <col min="8970" max="8970" width="6.5703125" style="51" customWidth="1"/>
    <col min="8971" max="8971" width="8.140625" style="51" customWidth="1"/>
    <col min="8972" max="8972" width="7.5703125" style="51" customWidth="1"/>
    <col min="8973" max="8973" width="7" style="51" customWidth="1"/>
    <col min="8974" max="8975" width="8.7109375" style="51" customWidth="1"/>
    <col min="8976" max="8976" width="7.28515625" style="51" customWidth="1"/>
    <col min="8977" max="8977" width="8.140625" style="51" customWidth="1"/>
    <col min="8978" max="8978" width="8.7109375" style="51" customWidth="1"/>
    <col min="8979" max="8979" width="6.42578125" style="51" customWidth="1"/>
    <col min="8980" max="8981" width="9.28515625" style="51" customWidth="1"/>
    <col min="8982" max="8982" width="6.42578125" style="51" customWidth="1"/>
    <col min="8983" max="8984" width="9.5703125" style="51" customWidth="1"/>
    <col min="8985" max="8985" width="6.42578125" style="51" customWidth="1"/>
    <col min="8986" max="8987" width="9.5703125" style="51" customWidth="1"/>
    <col min="8988" max="8988" width="6.7109375" style="51" customWidth="1"/>
    <col min="8989" max="8991" width="9.140625" style="51"/>
    <col min="8992" max="8992" width="10.85546875" style="51" bestFit="1" customWidth="1"/>
    <col min="8993" max="9213" width="9.140625" style="51"/>
    <col min="9214" max="9214" width="18.7109375" style="51" customWidth="1"/>
    <col min="9215" max="9216" width="9.42578125" style="51" customWidth="1"/>
    <col min="9217" max="9217" width="7.7109375" style="51" customWidth="1"/>
    <col min="9218" max="9218" width="9.28515625" style="51" customWidth="1"/>
    <col min="9219" max="9219" width="9.85546875" style="51" customWidth="1"/>
    <col min="9220" max="9220" width="7.140625" style="51" customWidth="1"/>
    <col min="9221" max="9221" width="8.5703125" style="51" customWidth="1"/>
    <col min="9222" max="9222" width="8.85546875" style="51" customWidth="1"/>
    <col min="9223" max="9223" width="7.140625" style="51" customWidth="1"/>
    <col min="9224" max="9224" width="9" style="51" customWidth="1"/>
    <col min="9225" max="9225" width="8.7109375" style="51" customWidth="1"/>
    <col min="9226" max="9226" width="6.5703125" style="51" customWidth="1"/>
    <col min="9227" max="9227" width="8.140625" style="51" customWidth="1"/>
    <col min="9228" max="9228" width="7.5703125" style="51" customWidth="1"/>
    <col min="9229" max="9229" width="7" style="51" customWidth="1"/>
    <col min="9230" max="9231" width="8.7109375" style="51" customWidth="1"/>
    <col min="9232" max="9232" width="7.28515625" style="51" customWidth="1"/>
    <col min="9233" max="9233" width="8.140625" style="51" customWidth="1"/>
    <col min="9234" max="9234" width="8.7109375" style="51" customWidth="1"/>
    <col min="9235" max="9235" width="6.42578125" style="51" customWidth="1"/>
    <col min="9236" max="9237" width="9.28515625" style="51" customWidth="1"/>
    <col min="9238" max="9238" width="6.42578125" style="51" customWidth="1"/>
    <col min="9239" max="9240" width="9.5703125" style="51" customWidth="1"/>
    <col min="9241" max="9241" width="6.42578125" style="51" customWidth="1"/>
    <col min="9242" max="9243" width="9.5703125" style="51" customWidth="1"/>
    <col min="9244" max="9244" width="6.7109375" style="51" customWidth="1"/>
    <col min="9245" max="9247" width="9.140625" style="51"/>
    <col min="9248" max="9248" width="10.85546875" style="51" bestFit="1" customWidth="1"/>
    <col min="9249" max="9469" width="9.140625" style="51"/>
    <col min="9470" max="9470" width="18.7109375" style="51" customWidth="1"/>
    <col min="9471" max="9472" width="9.42578125" style="51" customWidth="1"/>
    <col min="9473" max="9473" width="7.7109375" style="51" customWidth="1"/>
    <col min="9474" max="9474" width="9.28515625" style="51" customWidth="1"/>
    <col min="9475" max="9475" width="9.85546875" style="51" customWidth="1"/>
    <col min="9476" max="9476" width="7.140625" style="51" customWidth="1"/>
    <col min="9477" max="9477" width="8.5703125" style="51" customWidth="1"/>
    <col min="9478" max="9478" width="8.85546875" style="51" customWidth="1"/>
    <col min="9479" max="9479" width="7.140625" style="51" customWidth="1"/>
    <col min="9480" max="9480" width="9" style="51" customWidth="1"/>
    <col min="9481" max="9481" width="8.7109375" style="51" customWidth="1"/>
    <col min="9482" max="9482" width="6.5703125" style="51" customWidth="1"/>
    <col min="9483" max="9483" width="8.140625" style="51" customWidth="1"/>
    <col min="9484" max="9484" width="7.5703125" style="51" customWidth="1"/>
    <col min="9485" max="9485" width="7" style="51" customWidth="1"/>
    <col min="9486" max="9487" width="8.7109375" style="51" customWidth="1"/>
    <col min="9488" max="9488" width="7.28515625" style="51" customWidth="1"/>
    <col min="9489" max="9489" width="8.140625" style="51" customWidth="1"/>
    <col min="9490" max="9490" width="8.7109375" style="51" customWidth="1"/>
    <col min="9491" max="9491" width="6.42578125" style="51" customWidth="1"/>
    <col min="9492" max="9493" width="9.28515625" style="51" customWidth="1"/>
    <col min="9494" max="9494" width="6.42578125" style="51" customWidth="1"/>
    <col min="9495" max="9496" width="9.5703125" style="51" customWidth="1"/>
    <col min="9497" max="9497" width="6.42578125" style="51" customWidth="1"/>
    <col min="9498" max="9499" width="9.5703125" style="51" customWidth="1"/>
    <col min="9500" max="9500" width="6.7109375" style="51" customWidth="1"/>
    <col min="9501" max="9503" width="9.140625" style="51"/>
    <col min="9504" max="9504" width="10.85546875" style="51" bestFit="1" customWidth="1"/>
    <col min="9505" max="9725" width="9.140625" style="51"/>
    <col min="9726" max="9726" width="18.7109375" style="51" customWidth="1"/>
    <col min="9727" max="9728" width="9.42578125" style="51" customWidth="1"/>
    <col min="9729" max="9729" width="7.7109375" style="51" customWidth="1"/>
    <col min="9730" max="9730" width="9.28515625" style="51" customWidth="1"/>
    <col min="9731" max="9731" width="9.85546875" style="51" customWidth="1"/>
    <col min="9732" max="9732" width="7.140625" style="51" customWidth="1"/>
    <col min="9733" max="9733" width="8.5703125" style="51" customWidth="1"/>
    <col min="9734" max="9734" width="8.85546875" style="51" customWidth="1"/>
    <col min="9735" max="9735" width="7.140625" style="51" customWidth="1"/>
    <col min="9736" max="9736" width="9" style="51" customWidth="1"/>
    <col min="9737" max="9737" width="8.7109375" style="51" customWidth="1"/>
    <col min="9738" max="9738" width="6.5703125" style="51" customWidth="1"/>
    <col min="9739" max="9739" width="8.140625" style="51" customWidth="1"/>
    <col min="9740" max="9740" width="7.5703125" style="51" customWidth="1"/>
    <col min="9741" max="9741" width="7" style="51" customWidth="1"/>
    <col min="9742" max="9743" width="8.7109375" style="51" customWidth="1"/>
    <col min="9744" max="9744" width="7.28515625" style="51" customWidth="1"/>
    <col min="9745" max="9745" width="8.140625" style="51" customWidth="1"/>
    <col min="9746" max="9746" width="8.7109375" style="51" customWidth="1"/>
    <col min="9747" max="9747" width="6.42578125" style="51" customWidth="1"/>
    <col min="9748" max="9749" width="9.28515625" style="51" customWidth="1"/>
    <col min="9750" max="9750" width="6.42578125" style="51" customWidth="1"/>
    <col min="9751" max="9752" width="9.5703125" style="51" customWidth="1"/>
    <col min="9753" max="9753" width="6.42578125" style="51" customWidth="1"/>
    <col min="9754" max="9755" width="9.5703125" style="51" customWidth="1"/>
    <col min="9756" max="9756" width="6.7109375" style="51" customWidth="1"/>
    <col min="9757" max="9759" width="9.140625" style="51"/>
    <col min="9760" max="9760" width="10.85546875" style="51" bestFit="1" customWidth="1"/>
    <col min="9761" max="9981" width="9.140625" style="51"/>
    <col min="9982" max="9982" width="18.7109375" style="51" customWidth="1"/>
    <col min="9983" max="9984" width="9.42578125" style="51" customWidth="1"/>
    <col min="9985" max="9985" width="7.7109375" style="51" customWidth="1"/>
    <col min="9986" max="9986" width="9.28515625" style="51" customWidth="1"/>
    <col min="9987" max="9987" width="9.85546875" style="51" customWidth="1"/>
    <col min="9988" max="9988" width="7.140625" style="51" customWidth="1"/>
    <col min="9989" max="9989" width="8.5703125" style="51" customWidth="1"/>
    <col min="9990" max="9990" width="8.85546875" style="51" customWidth="1"/>
    <col min="9991" max="9991" width="7.140625" style="51" customWidth="1"/>
    <col min="9992" max="9992" width="9" style="51" customWidth="1"/>
    <col min="9993" max="9993" width="8.7109375" style="51" customWidth="1"/>
    <col min="9994" max="9994" width="6.5703125" style="51" customWidth="1"/>
    <col min="9995" max="9995" width="8.140625" style="51" customWidth="1"/>
    <col min="9996" max="9996" width="7.5703125" style="51" customWidth="1"/>
    <col min="9997" max="9997" width="7" style="51" customWidth="1"/>
    <col min="9998" max="9999" width="8.7109375" style="51" customWidth="1"/>
    <col min="10000" max="10000" width="7.28515625" style="51" customWidth="1"/>
    <col min="10001" max="10001" width="8.140625" style="51" customWidth="1"/>
    <col min="10002" max="10002" width="8.7109375" style="51" customWidth="1"/>
    <col min="10003" max="10003" width="6.42578125" style="51" customWidth="1"/>
    <col min="10004" max="10005" width="9.28515625" style="51" customWidth="1"/>
    <col min="10006" max="10006" width="6.42578125" style="51" customWidth="1"/>
    <col min="10007" max="10008" width="9.5703125" style="51" customWidth="1"/>
    <col min="10009" max="10009" width="6.42578125" style="51" customWidth="1"/>
    <col min="10010" max="10011" width="9.5703125" style="51" customWidth="1"/>
    <col min="10012" max="10012" width="6.7109375" style="51" customWidth="1"/>
    <col min="10013" max="10015" width="9.140625" style="51"/>
    <col min="10016" max="10016" width="10.85546875" style="51" bestFit="1" customWidth="1"/>
    <col min="10017" max="10237" width="9.140625" style="51"/>
    <col min="10238" max="10238" width="18.7109375" style="51" customWidth="1"/>
    <col min="10239" max="10240" width="9.42578125" style="51" customWidth="1"/>
    <col min="10241" max="10241" width="7.7109375" style="51" customWidth="1"/>
    <col min="10242" max="10242" width="9.28515625" style="51" customWidth="1"/>
    <col min="10243" max="10243" width="9.85546875" style="51" customWidth="1"/>
    <col min="10244" max="10244" width="7.140625" style="51" customWidth="1"/>
    <col min="10245" max="10245" width="8.5703125" style="51" customWidth="1"/>
    <col min="10246" max="10246" width="8.85546875" style="51" customWidth="1"/>
    <col min="10247" max="10247" width="7.140625" style="51" customWidth="1"/>
    <col min="10248" max="10248" width="9" style="51" customWidth="1"/>
    <col min="10249" max="10249" width="8.7109375" style="51" customWidth="1"/>
    <col min="10250" max="10250" width="6.5703125" style="51" customWidth="1"/>
    <col min="10251" max="10251" width="8.140625" style="51" customWidth="1"/>
    <col min="10252" max="10252" width="7.5703125" style="51" customWidth="1"/>
    <col min="10253" max="10253" width="7" style="51" customWidth="1"/>
    <col min="10254" max="10255" width="8.7109375" style="51" customWidth="1"/>
    <col min="10256" max="10256" width="7.28515625" style="51" customWidth="1"/>
    <col min="10257" max="10257" width="8.140625" style="51" customWidth="1"/>
    <col min="10258" max="10258" width="8.7109375" style="51" customWidth="1"/>
    <col min="10259" max="10259" width="6.42578125" style="51" customWidth="1"/>
    <col min="10260" max="10261" width="9.28515625" style="51" customWidth="1"/>
    <col min="10262" max="10262" width="6.42578125" style="51" customWidth="1"/>
    <col min="10263" max="10264" width="9.5703125" style="51" customWidth="1"/>
    <col min="10265" max="10265" width="6.42578125" style="51" customWidth="1"/>
    <col min="10266" max="10267" width="9.5703125" style="51" customWidth="1"/>
    <col min="10268" max="10268" width="6.7109375" style="51" customWidth="1"/>
    <col min="10269" max="10271" width="9.140625" style="51"/>
    <col min="10272" max="10272" width="10.85546875" style="51" bestFit="1" customWidth="1"/>
    <col min="10273" max="10493" width="9.140625" style="51"/>
    <col min="10494" max="10494" width="18.7109375" style="51" customWidth="1"/>
    <col min="10495" max="10496" width="9.42578125" style="51" customWidth="1"/>
    <col min="10497" max="10497" width="7.7109375" style="51" customWidth="1"/>
    <col min="10498" max="10498" width="9.28515625" style="51" customWidth="1"/>
    <col min="10499" max="10499" width="9.85546875" style="51" customWidth="1"/>
    <col min="10500" max="10500" width="7.140625" style="51" customWidth="1"/>
    <col min="10501" max="10501" width="8.5703125" style="51" customWidth="1"/>
    <col min="10502" max="10502" width="8.85546875" style="51" customWidth="1"/>
    <col min="10503" max="10503" width="7.140625" style="51" customWidth="1"/>
    <col min="10504" max="10504" width="9" style="51" customWidth="1"/>
    <col min="10505" max="10505" width="8.7109375" style="51" customWidth="1"/>
    <col min="10506" max="10506" width="6.5703125" style="51" customWidth="1"/>
    <col min="10507" max="10507" width="8.140625" style="51" customWidth="1"/>
    <col min="10508" max="10508" width="7.5703125" style="51" customWidth="1"/>
    <col min="10509" max="10509" width="7" style="51" customWidth="1"/>
    <col min="10510" max="10511" width="8.7109375" style="51" customWidth="1"/>
    <col min="10512" max="10512" width="7.28515625" style="51" customWidth="1"/>
    <col min="10513" max="10513" width="8.140625" style="51" customWidth="1"/>
    <col min="10514" max="10514" width="8.7109375" style="51" customWidth="1"/>
    <col min="10515" max="10515" width="6.42578125" style="51" customWidth="1"/>
    <col min="10516" max="10517" width="9.28515625" style="51" customWidth="1"/>
    <col min="10518" max="10518" width="6.42578125" style="51" customWidth="1"/>
    <col min="10519" max="10520" width="9.5703125" style="51" customWidth="1"/>
    <col min="10521" max="10521" width="6.42578125" style="51" customWidth="1"/>
    <col min="10522" max="10523" width="9.5703125" style="51" customWidth="1"/>
    <col min="10524" max="10524" width="6.7109375" style="51" customWidth="1"/>
    <col min="10525" max="10527" width="9.140625" style="51"/>
    <col min="10528" max="10528" width="10.85546875" style="51" bestFit="1" customWidth="1"/>
    <col min="10529" max="10749" width="9.140625" style="51"/>
    <col min="10750" max="10750" width="18.7109375" style="51" customWidth="1"/>
    <col min="10751" max="10752" width="9.42578125" style="51" customWidth="1"/>
    <col min="10753" max="10753" width="7.7109375" style="51" customWidth="1"/>
    <col min="10754" max="10754" width="9.28515625" style="51" customWidth="1"/>
    <col min="10755" max="10755" width="9.85546875" style="51" customWidth="1"/>
    <col min="10756" max="10756" width="7.140625" style="51" customWidth="1"/>
    <col min="10757" max="10757" width="8.5703125" style="51" customWidth="1"/>
    <col min="10758" max="10758" width="8.85546875" style="51" customWidth="1"/>
    <col min="10759" max="10759" width="7.140625" style="51" customWidth="1"/>
    <col min="10760" max="10760" width="9" style="51" customWidth="1"/>
    <col min="10761" max="10761" width="8.7109375" style="51" customWidth="1"/>
    <col min="10762" max="10762" width="6.5703125" style="51" customWidth="1"/>
    <col min="10763" max="10763" width="8.140625" style="51" customWidth="1"/>
    <col min="10764" max="10764" width="7.5703125" style="51" customWidth="1"/>
    <col min="10765" max="10765" width="7" style="51" customWidth="1"/>
    <col min="10766" max="10767" width="8.7109375" style="51" customWidth="1"/>
    <col min="10768" max="10768" width="7.28515625" style="51" customWidth="1"/>
    <col min="10769" max="10769" width="8.140625" style="51" customWidth="1"/>
    <col min="10770" max="10770" width="8.7109375" style="51" customWidth="1"/>
    <col min="10771" max="10771" width="6.42578125" style="51" customWidth="1"/>
    <col min="10772" max="10773" width="9.28515625" style="51" customWidth="1"/>
    <col min="10774" max="10774" width="6.42578125" style="51" customWidth="1"/>
    <col min="10775" max="10776" width="9.5703125" style="51" customWidth="1"/>
    <col min="10777" max="10777" width="6.42578125" style="51" customWidth="1"/>
    <col min="10778" max="10779" width="9.5703125" style="51" customWidth="1"/>
    <col min="10780" max="10780" width="6.7109375" style="51" customWidth="1"/>
    <col min="10781" max="10783" width="9.140625" style="51"/>
    <col min="10784" max="10784" width="10.85546875" style="51" bestFit="1" customWidth="1"/>
    <col min="10785" max="11005" width="9.140625" style="51"/>
    <col min="11006" max="11006" width="18.7109375" style="51" customWidth="1"/>
    <col min="11007" max="11008" width="9.42578125" style="51" customWidth="1"/>
    <col min="11009" max="11009" width="7.7109375" style="51" customWidth="1"/>
    <col min="11010" max="11010" width="9.28515625" style="51" customWidth="1"/>
    <col min="11011" max="11011" width="9.85546875" style="51" customWidth="1"/>
    <col min="11012" max="11012" width="7.140625" style="51" customWidth="1"/>
    <col min="11013" max="11013" width="8.5703125" style="51" customWidth="1"/>
    <col min="11014" max="11014" width="8.85546875" style="51" customWidth="1"/>
    <col min="11015" max="11015" width="7.140625" style="51" customWidth="1"/>
    <col min="11016" max="11016" width="9" style="51" customWidth="1"/>
    <col min="11017" max="11017" width="8.7109375" style="51" customWidth="1"/>
    <col min="11018" max="11018" width="6.5703125" style="51" customWidth="1"/>
    <col min="11019" max="11019" width="8.140625" style="51" customWidth="1"/>
    <col min="11020" max="11020" width="7.5703125" style="51" customWidth="1"/>
    <col min="11021" max="11021" width="7" style="51" customWidth="1"/>
    <col min="11022" max="11023" width="8.7109375" style="51" customWidth="1"/>
    <col min="11024" max="11024" width="7.28515625" style="51" customWidth="1"/>
    <col min="11025" max="11025" width="8.140625" style="51" customWidth="1"/>
    <col min="11026" max="11026" width="8.7109375" style="51" customWidth="1"/>
    <col min="11027" max="11027" width="6.42578125" style="51" customWidth="1"/>
    <col min="11028" max="11029" width="9.28515625" style="51" customWidth="1"/>
    <col min="11030" max="11030" width="6.42578125" style="51" customWidth="1"/>
    <col min="11031" max="11032" width="9.5703125" style="51" customWidth="1"/>
    <col min="11033" max="11033" width="6.42578125" style="51" customWidth="1"/>
    <col min="11034" max="11035" width="9.5703125" style="51" customWidth="1"/>
    <col min="11036" max="11036" width="6.7109375" style="51" customWidth="1"/>
    <col min="11037" max="11039" width="9.140625" style="51"/>
    <col min="11040" max="11040" width="10.85546875" style="51" bestFit="1" customWidth="1"/>
    <col min="11041" max="11261" width="9.140625" style="51"/>
    <col min="11262" max="11262" width="18.7109375" style="51" customWidth="1"/>
    <col min="11263" max="11264" width="9.42578125" style="51" customWidth="1"/>
    <col min="11265" max="11265" width="7.7109375" style="51" customWidth="1"/>
    <col min="11266" max="11266" width="9.28515625" style="51" customWidth="1"/>
    <col min="11267" max="11267" width="9.85546875" style="51" customWidth="1"/>
    <col min="11268" max="11268" width="7.140625" style="51" customWidth="1"/>
    <col min="11269" max="11269" width="8.5703125" style="51" customWidth="1"/>
    <col min="11270" max="11270" width="8.85546875" style="51" customWidth="1"/>
    <col min="11271" max="11271" width="7.140625" style="51" customWidth="1"/>
    <col min="11272" max="11272" width="9" style="51" customWidth="1"/>
    <col min="11273" max="11273" width="8.7109375" style="51" customWidth="1"/>
    <col min="11274" max="11274" width="6.5703125" style="51" customWidth="1"/>
    <col min="11275" max="11275" width="8.140625" style="51" customWidth="1"/>
    <col min="11276" max="11276" width="7.5703125" style="51" customWidth="1"/>
    <col min="11277" max="11277" width="7" style="51" customWidth="1"/>
    <col min="11278" max="11279" width="8.7109375" style="51" customWidth="1"/>
    <col min="11280" max="11280" width="7.28515625" style="51" customWidth="1"/>
    <col min="11281" max="11281" width="8.140625" style="51" customWidth="1"/>
    <col min="11282" max="11282" width="8.7109375" style="51" customWidth="1"/>
    <col min="11283" max="11283" width="6.42578125" style="51" customWidth="1"/>
    <col min="11284" max="11285" width="9.28515625" style="51" customWidth="1"/>
    <col min="11286" max="11286" width="6.42578125" style="51" customWidth="1"/>
    <col min="11287" max="11288" width="9.5703125" style="51" customWidth="1"/>
    <col min="11289" max="11289" width="6.42578125" style="51" customWidth="1"/>
    <col min="11290" max="11291" width="9.5703125" style="51" customWidth="1"/>
    <col min="11292" max="11292" width="6.7109375" style="51" customWidth="1"/>
    <col min="11293" max="11295" width="9.140625" style="51"/>
    <col min="11296" max="11296" width="10.85546875" style="51" bestFit="1" customWidth="1"/>
    <col min="11297" max="11517" width="9.140625" style="51"/>
    <col min="11518" max="11518" width="18.7109375" style="51" customWidth="1"/>
    <col min="11519" max="11520" width="9.42578125" style="51" customWidth="1"/>
    <col min="11521" max="11521" width="7.7109375" style="51" customWidth="1"/>
    <col min="11522" max="11522" width="9.28515625" style="51" customWidth="1"/>
    <col min="11523" max="11523" width="9.85546875" style="51" customWidth="1"/>
    <col min="11524" max="11524" width="7.140625" style="51" customWidth="1"/>
    <col min="11525" max="11525" width="8.5703125" style="51" customWidth="1"/>
    <col min="11526" max="11526" width="8.85546875" style="51" customWidth="1"/>
    <col min="11527" max="11527" width="7.140625" style="51" customWidth="1"/>
    <col min="11528" max="11528" width="9" style="51" customWidth="1"/>
    <col min="11529" max="11529" width="8.7109375" style="51" customWidth="1"/>
    <col min="11530" max="11530" width="6.5703125" style="51" customWidth="1"/>
    <col min="11531" max="11531" width="8.140625" style="51" customWidth="1"/>
    <col min="11532" max="11532" width="7.5703125" style="51" customWidth="1"/>
    <col min="11533" max="11533" width="7" style="51" customWidth="1"/>
    <col min="11534" max="11535" width="8.7109375" style="51" customWidth="1"/>
    <col min="11536" max="11536" width="7.28515625" style="51" customWidth="1"/>
    <col min="11537" max="11537" width="8.140625" style="51" customWidth="1"/>
    <col min="11538" max="11538" width="8.7109375" style="51" customWidth="1"/>
    <col min="11539" max="11539" width="6.42578125" style="51" customWidth="1"/>
    <col min="11540" max="11541" width="9.28515625" style="51" customWidth="1"/>
    <col min="11542" max="11542" width="6.42578125" style="51" customWidth="1"/>
    <col min="11543" max="11544" width="9.5703125" style="51" customWidth="1"/>
    <col min="11545" max="11545" width="6.42578125" style="51" customWidth="1"/>
    <col min="11546" max="11547" width="9.5703125" style="51" customWidth="1"/>
    <col min="11548" max="11548" width="6.7109375" style="51" customWidth="1"/>
    <col min="11549" max="11551" width="9.140625" style="51"/>
    <col min="11552" max="11552" width="10.85546875" style="51" bestFit="1" customWidth="1"/>
    <col min="11553" max="11773" width="9.140625" style="51"/>
    <col min="11774" max="11774" width="18.7109375" style="51" customWidth="1"/>
    <col min="11775" max="11776" width="9.42578125" style="51" customWidth="1"/>
    <col min="11777" max="11777" width="7.7109375" style="51" customWidth="1"/>
    <col min="11778" max="11778" width="9.28515625" style="51" customWidth="1"/>
    <col min="11779" max="11779" width="9.85546875" style="51" customWidth="1"/>
    <col min="11780" max="11780" width="7.140625" style="51" customWidth="1"/>
    <col min="11781" max="11781" width="8.5703125" style="51" customWidth="1"/>
    <col min="11782" max="11782" width="8.85546875" style="51" customWidth="1"/>
    <col min="11783" max="11783" width="7.140625" style="51" customWidth="1"/>
    <col min="11784" max="11784" width="9" style="51" customWidth="1"/>
    <col min="11785" max="11785" width="8.7109375" style="51" customWidth="1"/>
    <col min="11786" max="11786" width="6.5703125" style="51" customWidth="1"/>
    <col min="11787" max="11787" width="8.140625" style="51" customWidth="1"/>
    <col min="11788" max="11788" width="7.5703125" style="51" customWidth="1"/>
    <col min="11789" max="11789" width="7" style="51" customWidth="1"/>
    <col min="11790" max="11791" width="8.7109375" style="51" customWidth="1"/>
    <col min="11792" max="11792" width="7.28515625" style="51" customWidth="1"/>
    <col min="11793" max="11793" width="8.140625" style="51" customWidth="1"/>
    <col min="11794" max="11794" width="8.7109375" style="51" customWidth="1"/>
    <col min="11795" max="11795" width="6.42578125" style="51" customWidth="1"/>
    <col min="11796" max="11797" width="9.28515625" style="51" customWidth="1"/>
    <col min="11798" max="11798" width="6.42578125" style="51" customWidth="1"/>
    <col min="11799" max="11800" width="9.5703125" style="51" customWidth="1"/>
    <col min="11801" max="11801" width="6.42578125" style="51" customWidth="1"/>
    <col min="11802" max="11803" width="9.5703125" style="51" customWidth="1"/>
    <col min="11804" max="11804" width="6.7109375" style="51" customWidth="1"/>
    <col min="11805" max="11807" width="9.140625" style="51"/>
    <col min="11808" max="11808" width="10.85546875" style="51" bestFit="1" customWidth="1"/>
    <col min="11809" max="12029" width="9.140625" style="51"/>
    <col min="12030" max="12030" width="18.7109375" style="51" customWidth="1"/>
    <col min="12031" max="12032" width="9.42578125" style="51" customWidth="1"/>
    <col min="12033" max="12033" width="7.7109375" style="51" customWidth="1"/>
    <col min="12034" max="12034" width="9.28515625" style="51" customWidth="1"/>
    <col min="12035" max="12035" width="9.85546875" style="51" customWidth="1"/>
    <col min="12036" max="12036" width="7.140625" style="51" customWidth="1"/>
    <col min="12037" max="12037" width="8.5703125" style="51" customWidth="1"/>
    <col min="12038" max="12038" width="8.85546875" style="51" customWidth="1"/>
    <col min="12039" max="12039" width="7.140625" style="51" customWidth="1"/>
    <col min="12040" max="12040" width="9" style="51" customWidth="1"/>
    <col min="12041" max="12041" width="8.7109375" style="51" customWidth="1"/>
    <col min="12042" max="12042" width="6.5703125" style="51" customWidth="1"/>
    <col min="12043" max="12043" width="8.140625" style="51" customWidth="1"/>
    <col min="12044" max="12044" width="7.5703125" style="51" customWidth="1"/>
    <col min="12045" max="12045" width="7" style="51" customWidth="1"/>
    <col min="12046" max="12047" width="8.7109375" style="51" customWidth="1"/>
    <col min="12048" max="12048" width="7.28515625" style="51" customWidth="1"/>
    <col min="12049" max="12049" width="8.140625" style="51" customWidth="1"/>
    <col min="12050" max="12050" width="8.7109375" style="51" customWidth="1"/>
    <col min="12051" max="12051" width="6.42578125" style="51" customWidth="1"/>
    <col min="12052" max="12053" width="9.28515625" style="51" customWidth="1"/>
    <col min="12054" max="12054" width="6.42578125" style="51" customWidth="1"/>
    <col min="12055" max="12056" width="9.5703125" style="51" customWidth="1"/>
    <col min="12057" max="12057" width="6.42578125" style="51" customWidth="1"/>
    <col min="12058" max="12059" width="9.5703125" style="51" customWidth="1"/>
    <col min="12060" max="12060" width="6.7109375" style="51" customWidth="1"/>
    <col min="12061" max="12063" width="9.140625" style="51"/>
    <col min="12064" max="12064" width="10.85546875" style="51" bestFit="1" customWidth="1"/>
    <col min="12065" max="12285" width="9.140625" style="51"/>
    <col min="12286" max="12286" width="18.7109375" style="51" customWidth="1"/>
    <col min="12287" max="12288" width="9.42578125" style="51" customWidth="1"/>
    <col min="12289" max="12289" width="7.7109375" style="51" customWidth="1"/>
    <col min="12290" max="12290" width="9.28515625" style="51" customWidth="1"/>
    <col min="12291" max="12291" width="9.85546875" style="51" customWidth="1"/>
    <col min="12292" max="12292" width="7.140625" style="51" customWidth="1"/>
    <col min="12293" max="12293" width="8.5703125" style="51" customWidth="1"/>
    <col min="12294" max="12294" width="8.85546875" style="51" customWidth="1"/>
    <col min="12295" max="12295" width="7.140625" style="51" customWidth="1"/>
    <col min="12296" max="12296" width="9" style="51" customWidth="1"/>
    <col min="12297" max="12297" width="8.7109375" style="51" customWidth="1"/>
    <col min="12298" max="12298" width="6.5703125" style="51" customWidth="1"/>
    <col min="12299" max="12299" width="8.140625" style="51" customWidth="1"/>
    <col min="12300" max="12300" width="7.5703125" style="51" customWidth="1"/>
    <col min="12301" max="12301" width="7" style="51" customWidth="1"/>
    <col min="12302" max="12303" width="8.7109375" style="51" customWidth="1"/>
    <col min="12304" max="12304" width="7.28515625" style="51" customWidth="1"/>
    <col min="12305" max="12305" width="8.140625" style="51" customWidth="1"/>
    <col min="12306" max="12306" width="8.7109375" style="51" customWidth="1"/>
    <col min="12307" max="12307" width="6.42578125" style="51" customWidth="1"/>
    <col min="12308" max="12309" width="9.28515625" style="51" customWidth="1"/>
    <col min="12310" max="12310" width="6.42578125" style="51" customWidth="1"/>
    <col min="12311" max="12312" width="9.5703125" style="51" customWidth="1"/>
    <col min="12313" max="12313" width="6.42578125" style="51" customWidth="1"/>
    <col min="12314" max="12315" width="9.5703125" style="51" customWidth="1"/>
    <col min="12316" max="12316" width="6.7109375" style="51" customWidth="1"/>
    <col min="12317" max="12319" width="9.140625" style="51"/>
    <col min="12320" max="12320" width="10.85546875" style="51" bestFit="1" customWidth="1"/>
    <col min="12321" max="12541" width="9.140625" style="51"/>
    <col min="12542" max="12542" width="18.7109375" style="51" customWidth="1"/>
    <col min="12543" max="12544" width="9.42578125" style="51" customWidth="1"/>
    <col min="12545" max="12545" width="7.7109375" style="51" customWidth="1"/>
    <col min="12546" max="12546" width="9.28515625" style="51" customWidth="1"/>
    <col min="12547" max="12547" width="9.85546875" style="51" customWidth="1"/>
    <col min="12548" max="12548" width="7.140625" style="51" customWidth="1"/>
    <col min="12549" max="12549" width="8.5703125" style="51" customWidth="1"/>
    <col min="12550" max="12550" width="8.85546875" style="51" customWidth="1"/>
    <col min="12551" max="12551" width="7.140625" style="51" customWidth="1"/>
    <col min="12552" max="12552" width="9" style="51" customWidth="1"/>
    <col min="12553" max="12553" width="8.7109375" style="51" customWidth="1"/>
    <col min="12554" max="12554" width="6.5703125" style="51" customWidth="1"/>
    <col min="12555" max="12555" width="8.140625" style="51" customWidth="1"/>
    <col min="12556" max="12556" width="7.5703125" style="51" customWidth="1"/>
    <col min="12557" max="12557" width="7" style="51" customWidth="1"/>
    <col min="12558" max="12559" width="8.7109375" style="51" customWidth="1"/>
    <col min="12560" max="12560" width="7.28515625" style="51" customWidth="1"/>
    <col min="12561" max="12561" width="8.140625" style="51" customWidth="1"/>
    <col min="12562" max="12562" width="8.7109375" style="51" customWidth="1"/>
    <col min="12563" max="12563" width="6.42578125" style="51" customWidth="1"/>
    <col min="12564" max="12565" width="9.28515625" style="51" customWidth="1"/>
    <col min="12566" max="12566" width="6.42578125" style="51" customWidth="1"/>
    <col min="12567" max="12568" width="9.5703125" style="51" customWidth="1"/>
    <col min="12569" max="12569" width="6.42578125" style="51" customWidth="1"/>
    <col min="12570" max="12571" width="9.5703125" style="51" customWidth="1"/>
    <col min="12572" max="12572" width="6.7109375" style="51" customWidth="1"/>
    <col min="12573" max="12575" width="9.140625" style="51"/>
    <col min="12576" max="12576" width="10.85546875" style="51" bestFit="1" customWidth="1"/>
    <col min="12577" max="12797" width="9.140625" style="51"/>
    <col min="12798" max="12798" width="18.7109375" style="51" customWidth="1"/>
    <col min="12799" max="12800" width="9.42578125" style="51" customWidth="1"/>
    <col min="12801" max="12801" width="7.7109375" style="51" customWidth="1"/>
    <col min="12802" max="12802" width="9.28515625" style="51" customWidth="1"/>
    <col min="12803" max="12803" width="9.85546875" style="51" customWidth="1"/>
    <col min="12804" max="12804" width="7.140625" style="51" customWidth="1"/>
    <col min="12805" max="12805" width="8.5703125" style="51" customWidth="1"/>
    <col min="12806" max="12806" width="8.85546875" style="51" customWidth="1"/>
    <col min="12807" max="12807" width="7.140625" style="51" customWidth="1"/>
    <col min="12808" max="12808" width="9" style="51" customWidth="1"/>
    <col min="12809" max="12809" width="8.7109375" style="51" customWidth="1"/>
    <col min="12810" max="12810" width="6.5703125" style="51" customWidth="1"/>
    <col min="12811" max="12811" width="8.140625" style="51" customWidth="1"/>
    <col min="12812" max="12812" width="7.5703125" style="51" customWidth="1"/>
    <col min="12813" max="12813" width="7" style="51" customWidth="1"/>
    <col min="12814" max="12815" width="8.7109375" style="51" customWidth="1"/>
    <col min="12816" max="12816" width="7.28515625" style="51" customWidth="1"/>
    <col min="12817" max="12817" width="8.140625" style="51" customWidth="1"/>
    <col min="12818" max="12818" width="8.7109375" style="51" customWidth="1"/>
    <col min="12819" max="12819" width="6.42578125" style="51" customWidth="1"/>
    <col min="12820" max="12821" width="9.28515625" style="51" customWidth="1"/>
    <col min="12822" max="12822" width="6.42578125" style="51" customWidth="1"/>
    <col min="12823" max="12824" width="9.5703125" style="51" customWidth="1"/>
    <col min="12825" max="12825" width="6.42578125" style="51" customWidth="1"/>
    <col min="12826" max="12827" width="9.5703125" style="51" customWidth="1"/>
    <col min="12828" max="12828" width="6.7109375" style="51" customWidth="1"/>
    <col min="12829" max="12831" width="9.140625" style="51"/>
    <col min="12832" max="12832" width="10.85546875" style="51" bestFit="1" customWidth="1"/>
    <col min="12833" max="13053" width="9.140625" style="51"/>
    <col min="13054" max="13054" width="18.7109375" style="51" customWidth="1"/>
    <col min="13055" max="13056" width="9.42578125" style="51" customWidth="1"/>
    <col min="13057" max="13057" width="7.7109375" style="51" customWidth="1"/>
    <col min="13058" max="13058" width="9.28515625" style="51" customWidth="1"/>
    <col min="13059" max="13059" width="9.85546875" style="51" customWidth="1"/>
    <col min="13060" max="13060" width="7.140625" style="51" customWidth="1"/>
    <col min="13061" max="13061" width="8.5703125" style="51" customWidth="1"/>
    <col min="13062" max="13062" width="8.85546875" style="51" customWidth="1"/>
    <col min="13063" max="13063" width="7.140625" style="51" customWidth="1"/>
    <col min="13064" max="13064" width="9" style="51" customWidth="1"/>
    <col min="13065" max="13065" width="8.7109375" style="51" customWidth="1"/>
    <col min="13066" max="13066" width="6.5703125" style="51" customWidth="1"/>
    <col min="13067" max="13067" width="8.140625" style="51" customWidth="1"/>
    <col min="13068" max="13068" width="7.5703125" style="51" customWidth="1"/>
    <col min="13069" max="13069" width="7" style="51" customWidth="1"/>
    <col min="13070" max="13071" width="8.7109375" style="51" customWidth="1"/>
    <col min="13072" max="13072" width="7.28515625" style="51" customWidth="1"/>
    <col min="13073" max="13073" width="8.140625" style="51" customWidth="1"/>
    <col min="13074" max="13074" width="8.7109375" style="51" customWidth="1"/>
    <col min="13075" max="13075" width="6.42578125" style="51" customWidth="1"/>
    <col min="13076" max="13077" width="9.28515625" style="51" customWidth="1"/>
    <col min="13078" max="13078" width="6.42578125" style="51" customWidth="1"/>
    <col min="13079" max="13080" width="9.5703125" style="51" customWidth="1"/>
    <col min="13081" max="13081" width="6.42578125" style="51" customWidth="1"/>
    <col min="13082" max="13083" width="9.5703125" style="51" customWidth="1"/>
    <col min="13084" max="13084" width="6.7109375" style="51" customWidth="1"/>
    <col min="13085" max="13087" width="9.140625" style="51"/>
    <col min="13088" max="13088" width="10.85546875" style="51" bestFit="1" customWidth="1"/>
    <col min="13089" max="13309" width="9.140625" style="51"/>
    <col min="13310" max="13310" width="18.7109375" style="51" customWidth="1"/>
    <col min="13311" max="13312" width="9.42578125" style="51" customWidth="1"/>
    <col min="13313" max="13313" width="7.7109375" style="51" customWidth="1"/>
    <col min="13314" max="13314" width="9.28515625" style="51" customWidth="1"/>
    <col min="13315" max="13315" width="9.85546875" style="51" customWidth="1"/>
    <col min="13316" max="13316" width="7.140625" style="51" customWidth="1"/>
    <col min="13317" max="13317" width="8.5703125" style="51" customWidth="1"/>
    <col min="13318" max="13318" width="8.85546875" style="51" customWidth="1"/>
    <col min="13319" max="13319" width="7.140625" style="51" customWidth="1"/>
    <col min="13320" max="13320" width="9" style="51" customWidth="1"/>
    <col min="13321" max="13321" width="8.7109375" style="51" customWidth="1"/>
    <col min="13322" max="13322" width="6.5703125" style="51" customWidth="1"/>
    <col min="13323" max="13323" width="8.140625" style="51" customWidth="1"/>
    <col min="13324" max="13324" width="7.5703125" style="51" customWidth="1"/>
    <col min="13325" max="13325" width="7" style="51" customWidth="1"/>
    <col min="13326" max="13327" width="8.7109375" style="51" customWidth="1"/>
    <col min="13328" max="13328" width="7.28515625" style="51" customWidth="1"/>
    <col min="13329" max="13329" width="8.140625" style="51" customWidth="1"/>
    <col min="13330" max="13330" width="8.7109375" style="51" customWidth="1"/>
    <col min="13331" max="13331" width="6.42578125" style="51" customWidth="1"/>
    <col min="13332" max="13333" width="9.28515625" style="51" customWidth="1"/>
    <col min="13334" max="13334" width="6.42578125" style="51" customWidth="1"/>
    <col min="13335" max="13336" width="9.5703125" style="51" customWidth="1"/>
    <col min="13337" max="13337" width="6.42578125" style="51" customWidth="1"/>
    <col min="13338" max="13339" width="9.5703125" style="51" customWidth="1"/>
    <col min="13340" max="13340" width="6.7109375" style="51" customWidth="1"/>
    <col min="13341" max="13343" width="9.140625" style="51"/>
    <col min="13344" max="13344" width="10.85546875" style="51" bestFit="1" customWidth="1"/>
    <col min="13345" max="13565" width="9.140625" style="51"/>
    <col min="13566" max="13566" width="18.7109375" style="51" customWidth="1"/>
    <col min="13567" max="13568" width="9.42578125" style="51" customWidth="1"/>
    <col min="13569" max="13569" width="7.7109375" style="51" customWidth="1"/>
    <col min="13570" max="13570" width="9.28515625" style="51" customWidth="1"/>
    <col min="13571" max="13571" width="9.85546875" style="51" customWidth="1"/>
    <col min="13572" max="13572" width="7.140625" style="51" customWidth="1"/>
    <col min="13573" max="13573" width="8.5703125" style="51" customWidth="1"/>
    <col min="13574" max="13574" width="8.85546875" style="51" customWidth="1"/>
    <col min="13575" max="13575" width="7.140625" style="51" customWidth="1"/>
    <col min="13576" max="13576" width="9" style="51" customWidth="1"/>
    <col min="13577" max="13577" width="8.7109375" style="51" customWidth="1"/>
    <col min="13578" max="13578" width="6.5703125" style="51" customWidth="1"/>
    <col min="13579" max="13579" width="8.140625" style="51" customWidth="1"/>
    <col min="13580" max="13580" width="7.5703125" style="51" customWidth="1"/>
    <col min="13581" max="13581" width="7" style="51" customWidth="1"/>
    <col min="13582" max="13583" width="8.7109375" style="51" customWidth="1"/>
    <col min="13584" max="13584" width="7.28515625" style="51" customWidth="1"/>
    <col min="13585" max="13585" width="8.140625" style="51" customWidth="1"/>
    <col min="13586" max="13586" width="8.7109375" style="51" customWidth="1"/>
    <col min="13587" max="13587" width="6.42578125" style="51" customWidth="1"/>
    <col min="13588" max="13589" width="9.28515625" style="51" customWidth="1"/>
    <col min="13590" max="13590" width="6.42578125" style="51" customWidth="1"/>
    <col min="13591" max="13592" width="9.5703125" style="51" customWidth="1"/>
    <col min="13593" max="13593" width="6.42578125" style="51" customWidth="1"/>
    <col min="13594" max="13595" width="9.5703125" style="51" customWidth="1"/>
    <col min="13596" max="13596" width="6.7109375" style="51" customWidth="1"/>
    <col min="13597" max="13599" width="9.140625" style="51"/>
    <col min="13600" max="13600" width="10.85546875" style="51" bestFit="1" customWidth="1"/>
    <col min="13601" max="13821" width="9.140625" style="51"/>
    <col min="13822" max="13822" width="18.7109375" style="51" customWidth="1"/>
    <col min="13823" max="13824" width="9.42578125" style="51" customWidth="1"/>
    <col min="13825" max="13825" width="7.7109375" style="51" customWidth="1"/>
    <col min="13826" max="13826" width="9.28515625" style="51" customWidth="1"/>
    <col min="13827" max="13827" width="9.85546875" style="51" customWidth="1"/>
    <col min="13828" max="13828" width="7.140625" style="51" customWidth="1"/>
    <col min="13829" max="13829" width="8.5703125" style="51" customWidth="1"/>
    <col min="13830" max="13830" width="8.85546875" style="51" customWidth="1"/>
    <col min="13831" max="13831" width="7.140625" style="51" customWidth="1"/>
    <col min="13832" max="13832" width="9" style="51" customWidth="1"/>
    <col min="13833" max="13833" width="8.7109375" style="51" customWidth="1"/>
    <col min="13834" max="13834" width="6.5703125" style="51" customWidth="1"/>
    <col min="13835" max="13835" width="8.140625" style="51" customWidth="1"/>
    <col min="13836" max="13836" width="7.5703125" style="51" customWidth="1"/>
    <col min="13837" max="13837" width="7" style="51" customWidth="1"/>
    <col min="13838" max="13839" width="8.7109375" style="51" customWidth="1"/>
    <col min="13840" max="13840" width="7.28515625" style="51" customWidth="1"/>
    <col min="13841" max="13841" width="8.140625" style="51" customWidth="1"/>
    <col min="13842" max="13842" width="8.7109375" style="51" customWidth="1"/>
    <col min="13843" max="13843" width="6.42578125" style="51" customWidth="1"/>
    <col min="13844" max="13845" width="9.28515625" style="51" customWidth="1"/>
    <col min="13846" max="13846" width="6.42578125" style="51" customWidth="1"/>
    <col min="13847" max="13848" width="9.5703125" style="51" customWidth="1"/>
    <col min="13849" max="13849" width="6.42578125" style="51" customWidth="1"/>
    <col min="13850" max="13851" width="9.5703125" style="51" customWidth="1"/>
    <col min="13852" max="13852" width="6.7109375" style="51" customWidth="1"/>
    <col min="13853" max="13855" width="9.140625" style="51"/>
    <col min="13856" max="13856" width="10.85546875" style="51" bestFit="1" customWidth="1"/>
    <col min="13857" max="14077" width="9.140625" style="51"/>
    <col min="14078" max="14078" width="18.7109375" style="51" customWidth="1"/>
    <col min="14079" max="14080" width="9.42578125" style="51" customWidth="1"/>
    <col min="14081" max="14081" width="7.7109375" style="51" customWidth="1"/>
    <col min="14082" max="14082" width="9.28515625" style="51" customWidth="1"/>
    <col min="14083" max="14083" width="9.85546875" style="51" customWidth="1"/>
    <col min="14084" max="14084" width="7.140625" style="51" customWidth="1"/>
    <col min="14085" max="14085" width="8.5703125" style="51" customWidth="1"/>
    <col min="14086" max="14086" width="8.85546875" style="51" customWidth="1"/>
    <col min="14087" max="14087" width="7.140625" style="51" customWidth="1"/>
    <col min="14088" max="14088" width="9" style="51" customWidth="1"/>
    <col min="14089" max="14089" width="8.7109375" style="51" customWidth="1"/>
    <col min="14090" max="14090" width="6.5703125" style="51" customWidth="1"/>
    <col min="14091" max="14091" width="8.140625" style="51" customWidth="1"/>
    <col min="14092" max="14092" width="7.5703125" style="51" customWidth="1"/>
    <col min="14093" max="14093" width="7" style="51" customWidth="1"/>
    <col min="14094" max="14095" width="8.7109375" style="51" customWidth="1"/>
    <col min="14096" max="14096" width="7.28515625" style="51" customWidth="1"/>
    <col min="14097" max="14097" width="8.140625" style="51" customWidth="1"/>
    <col min="14098" max="14098" width="8.7109375" style="51" customWidth="1"/>
    <col min="14099" max="14099" width="6.42578125" style="51" customWidth="1"/>
    <col min="14100" max="14101" width="9.28515625" style="51" customWidth="1"/>
    <col min="14102" max="14102" width="6.42578125" style="51" customWidth="1"/>
    <col min="14103" max="14104" width="9.5703125" style="51" customWidth="1"/>
    <col min="14105" max="14105" width="6.42578125" style="51" customWidth="1"/>
    <col min="14106" max="14107" width="9.5703125" style="51" customWidth="1"/>
    <col min="14108" max="14108" width="6.7109375" style="51" customWidth="1"/>
    <col min="14109" max="14111" width="9.140625" style="51"/>
    <col min="14112" max="14112" width="10.85546875" style="51" bestFit="1" customWidth="1"/>
    <col min="14113" max="14333" width="9.140625" style="51"/>
    <col min="14334" max="14334" width="18.7109375" style="51" customWidth="1"/>
    <col min="14335" max="14336" width="9.42578125" style="51" customWidth="1"/>
    <col min="14337" max="14337" width="7.7109375" style="51" customWidth="1"/>
    <col min="14338" max="14338" width="9.28515625" style="51" customWidth="1"/>
    <col min="14339" max="14339" width="9.85546875" style="51" customWidth="1"/>
    <col min="14340" max="14340" width="7.140625" style="51" customWidth="1"/>
    <col min="14341" max="14341" width="8.5703125" style="51" customWidth="1"/>
    <col min="14342" max="14342" width="8.85546875" style="51" customWidth="1"/>
    <col min="14343" max="14343" width="7.140625" style="51" customWidth="1"/>
    <col min="14344" max="14344" width="9" style="51" customWidth="1"/>
    <col min="14345" max="14345" width="8.7109375" style="51" customWidth="1"/>
    <col min="14346" max="14346" width="6.5703125" style="51" customWidth="1"/>
    <col min="14347" max="14347" width="8.140625" style="51" customWidth="1"/>
    <col min="14348" max="14348" width="7.5703125" style="51" customWidth="1"/>
    <col min="14349" max="14349" width="7" style="51" customWidth="1"/>
    <col min="14350" max="14351" width="8.7109375" style="51" customWidth="1"/>
    <col min="14352" max="14352" width="7.28515625" style="51" customWidth="1"/>
    <col min="14353" max="14353" width="8.140625" style="51" customWidth="1"/>
    <col min="14354" max="14354" width="8.7109375" style="51" customWidth="1"/>
    <col min="14355" max="14355" width="6.42578125" style="51" customWidth="1"/>
    <col min="14356" max="14357" width="9.28515625" style="51" customWidth="1"/>
    <col min="14358" max="14358" width="6.42578125" style="51" customWidth="1"/>
    <col min="14359" max="14360" width="9.5703125" style="51" customWidth="1"/>
    <col min="14361" max="14361" width="6.42578125" style="51" customWidth="1"/>
    <col min="14362" max="14363" width="9.5703125" style="51" customWidth="1"/>
    <col min="14364" max="14364" width="6.7109375" style="51" customWidth="1"/>
    <col min="14365" max="14367" width="9.140625" style="51"/>
    <col min="14368" max="14368" width="10.85546875" style="51" bestFit="1" customWidth="1"/>
    <col min="14369" max="14589" width="9.140625" style="51"/>
    <col min="14590" max="14590" width="18.7109375" style="51" customWidth="1"/>
    <col min="14591" max="14592" width="9.42578125" style="51" customWidth="1"/>
    <col min="14593" max="14593" width="7.7109375" style="51" customWidth="1"/>
    <col min="14594" max="14594" width="9.28515625" style="51" customWidth="1"/>
    <col min="14595" max="14595" width="9.85546875" style="51" customWidth="1"/>
    <col min="14596" max="14596" width="7.140625" style="51" customWidth="1"/>
    <col min="14597" max="14597" width="8.5703125" style="51" customWidth="1"/>
    <col min="14598" max="14598" width="8.85546875" style="51" customWidth="1"/>
    <col min="14599" max="14599" width="7.140625" style="51" customWidth="1"/>
    <col min="14600" max="14600" width="9" style="51" customWidth="1"/>
    <col min="14601" max="14601" width="8.7109375" style="51" customWidth="1"/>
    <col min="14602" max="14602" width="6.5703125" style="51" customWidth="1"/>
    <col min="14603" max="14603" width="8.140625" style="51" customWidth="1"/>
    <col min="14604" max="14604" width="7.5703125" style="51" customWidth="1"/>
    <col min="14605" max="14605" width="7" style="51" customWidth="1"/>
    <col min="14606" max="14607" width="8.7109375" style="51" customWidth="1"/>
    <col min="14608" max="14608" width="7.28515625" style="51" customWidth="1"/>
    <col min="14609" max="14609" width="8.140625" style="51" customWidth="1"/>
    <col min="14610" max="14610" width="8.7109375" style="51" customWidth="1"/>
    <col min="14611" max="14611" width="6.42578125" style="51" customWidth="1"/>
    <col min="14612" max="14613" width="9.28515625" style="51" customWidth="1"/>
    <col min="14614" max="14614" width="6.42578125" style="51" customWidth="1"/>
    <col min="14615" max="14616" width="9.5703125" style="51" customWidth="1"/>
    <col min="14617" max="14617" width="6.42578125" style="51" customWidth="1"/>
    <col min="14618" max="14619" width="9.5703125" style="51" customWidth="1"/>
    <col min="14620" max="14620" width="6.7109375" style="51" customWidth="1"/>
    <col min="14621" max="14623" width="9.140625" style="51"/>
    <col min="14624" max="14624" width="10.85546875" style="51" bestFit="1" customWidth="1"/>
    <col min="14625" max="14845" width="9.140625" style="51"/>
    <col min="14846" max="14846" width="18.7109375" style="51" customWidth="1"/>
    <col min="14847" max="14848" width="9.42578125" style="51" customWidth="1"/>
    <col min="14849" max="14849" width="7.7109375" style="51" customWidth="1"/>
    <col min="14850" max="14850" width="9.28515625" style="51" customWidth="1"/>
    <col min="14851" max="14851" width="9.85546875" style="51" customWidth="1"/>
    <col min="14852" max="14852" width="7.140625" style="51" customWidth="1"/>
    <col min="14853" max="14853" width="8.5703125" style="51" customWidth="1"/>
    <col min="14854" max="14854" width="8.85546875" style="51" customWidth="1"/>
    <col min="14855" max="14855" width="7.140625" style="51" customWidth="1"/>
    <col min="14856" max="14856" width="9" style="51" customWidth="1"/>
    <col min="14857" max="14857" width="8.7109375" style="51" customWidth="1"/>
    <col min="14858" max="14858" width="6.5703125" style="51" customWidth="1"/>
    <col min="14859" max="14859" width="8.140625" style="51" customWidth="1"/>
    <col min="14860" max="14860" width="7.5703125" style="51" customWidth="1"/>
    <col min="14861" max="14861" width="7" style="51" customWidth="1"/>
    <col min="14862" max="14863" width="8.7109375" style="51" customWidth="1"/>
    <col min="14864" max="14864" width="7.28515625" style="51" customWidth="1"/>
    <col min="14865" max="14865" width="8.140625" style="51" customWidth="1"/>
    <col min="14866" max="14866" width="8.7109375" style="51" customWidth="1"/>
    <col min="14867" max="14867" width="6.42578125" style="51" customWidth="1"/>
    <col min="14868" max="14869" width="9.28515625" style="51" customWidth="1"/>
    <col min="14870" max="14870" width="6.42578125" style="51" customWidth="1"/>
    <col min="14871" max="14872" width="9.5703125" style="51" customWidth="1"/>
    <col min="14873" max="14873" width="6.42578125" style="51" customWidth="1"/>
    <col min="14874" max="14875" width="9.5703125" style="51" customWidth="1"/>
    <col min="14876" max="14876" width="6.7109375" style="51" customWidth="1"/>
    <col min="14877" max="14879" width="9.140625" style="51"/>
    <col min="14880" max="14880" width="10.85546875" style="51" bestFit="1" customWidth="1"/>
    <col min="14881" max="15101" width="9.140625" style="51"/>
    <col min="15102" max="15102" width="18.7109375" style="51" customWidth="1"/>
    <col min="15103" max="15104" width="9.42578125" style="51" customWidth="1"/>
    <col min="15105" max="15105" width="7.7109375" style="51" customWidth="1"/>
    <col min="15106" max="15106" width="9.28515625" style="51" customWidth="1"/>
    <col min="15107" max="15107" width="9.85546875" style="51" customWidth="1"/>
    <col min="15108" max="15108" width="7.140625" style="51" customWidth="1"/>
    <col min="15109" max="15109" width="8.5703125" style="51" customWidth="1"/>
    <col min="15110" max="15110" width="8.85546875" style="51" customWidth="1"/>
    <col min="15111" max="15111" width="7.140625" style="51" customWidth="1"/>
    <col min="15112" max="15112" width="9" style="51" customWidth="1"/>
    <col min="15113" max="15113" width="8.7109375" style="51" customWidth="1"/>
    <col min="15114" max="15114" width="6.5703125" style="51" customWidth="1"/>
    <col min="15115" max="15115" width="8.140625" style="51" customWidth="1"/>
    <col min="15116" max="15116" width="7.5703125" style="51" customWidth="1"/>
    <col min="15117" max="15117" width="7" style="51" customWidth="1"/>
    <col min="15118" max="15119" width="8.7109375" style="51" customWidth="1"/>
    <col min="15120" max="15120" width="7.28515625" style="51" customWidth="1"/>
    <col min="15121" max="15121" width="8.140625" style="51" customWidth="1"/>
    <col min="15122" max="15122" width="8.7109375" style="51" customWidth="1"/>
    <col min="15123" max="15123" width="6.42578125" style="51" customWidth="1"/>
    <col min="15124" max="15125" width="9.28515625" style="51" customWidth="1"/>
    <col min="15126" max="15126" width="6.42578125" style="51" customWidth="1"/>
    <col min="15127" max="15128" width="9.5703125" style="51" customWidth="1"/>
    <col min="15129" max="15129" width="6.42578125" style="51" customWidth="1"/>
    <col min="15130" max="15131" width="9.5703125" style="51" customWidth="1"/>
    <col min="15132" max="15132" width="6.7109375" style="51" customWidth="1"/>
    <col min="15133" max="15135" width="9.140625" style="51"/>
    <col min="15136" max="15136" width="10.85546875" style="51" bestFit="1" customWidth="1"/>
    <col min="15137" max="15357" width="9.140625" style="51"/>
    <col min="15358" max="15358" width="18.7109375" style="51" customWidth="1"/>
    <col min="15359" max="15360" width="9.42578125" style="51" customWidth="1"/>
    <col min="15361" max="15361" width="7.7109375" style="51" customWidth="1"/>
    <col min="15362" max="15362" width="9.28515625" style="51" customWidth="1"/>
    <col min="15363" max="15363" width="9.85546875" style="51" customWidth="1"/>
    <col min="15364" max="15364" width="7.140625" style="51" customWidth="1"/>
    <col min="15365" max="15365" width="8.5703125" style="51" customWidth="1"/>
    <col min="15366" max="15366" width="8.85546875" style="51" customWidth="1"/>
    <col min="15367" max="15367" width="7.140625" style="51" customWidth="1"/>
    <col min="15368" max="15368" width="9" style="51" customWidth="1"/>
    <col min="15369" max="15369" width="8.7109375" style="51" customWidth="1"/>
    <col min="15370" max="15370" width="6.5703125" style="51" customWidth="1"/>
    <col min="15371" max="15371" width="8.140625" style="51" customWidth="1"/>
    <col min="15372" max="15372" width="7.5703125" style="51" customWidth="1"/>
    <col min="15373" max="15373" width="7" style="51" customWidth="1"/>
    <col min="15374" max="15375" width="8.7109375" style="51" customWidth="1"/>
    <col min="15376" max="15376" width="7.28515625" style="51" customWidth="1"/>
    <col min="15377" max="15377" width="8.140625" style="51" customWidth="1"/>
    <col min="15378" max="15378" width="8.7109375" style="51" customWidth="1"/>
    <col min="15379" max="15379" width="6.42578125" style="51" customWidth="1"/>
    <col min="15380" max="15381" width="9.28515625" style="51" customWidth="1"/>
    <col min="15382" max="15382" width="6.42578125" style="51" customWidth="1"/>
    <col min="15383" max="15384" width="9.5703125" style="51" customWidth="1"/>
    <col min="15385" max="15385" width="6.42578125" style="51" customWidth="1"/>
    <col min="15386" max="15387" width="9.5703125" style="51" customWidth="1"/>
    <col min="15388" max="15388" width="6.7109375" style="51" customWidth="1"/>
    <col min="15389" max="15391" width="9.140625" style="51"/>
    <col min="15392" max="15392" width="10.85546875" style="51" bestFit="1" customWidth="1"/>
    <col min="15393" max="15613" width="9.140625" style="51"/>
    <col min="15614" max="15614" width="18.7109375" style="51" customWidth="1"/>
    <col min="15615" max="15616" width="9.42578125" style="51" customWidth="1"/>
    <col min="15617" max="15617" width="7.7109375" style="51" customWidth="1"/>
    <col min="15618" max="15618" width="9.28515625" style="51" customWidth="1"/>
    <col min="15619" max="15619" width="9.85546875" style="51" customWidth="1"/>
    <col min="15620" max="15620" width="7.140625" style="51" customWidth="1"/>
    <col min="15621" max="15621" width="8.5703125" style="51" customWidth="1"/>
    <col min="15622" max="15622" width="8.85546875" style="51" customWidth="1"/>
    <col min="15623" max="15623" width="7.140625" style="51" customWidth="1"/>
    <col min="15624" max="15624" width="9" style="51" customWidth="1"/>
    <col min="15625" max="15625" width="8.7109375" style="51" customWidth="1"/>
    <col min="15626" max="15626" width="6.5703125" style="51" customWidth="1"/>
    <col min="15627" max="15627" width="8.140625" style="51" customWidth="1"/>
    <col min="15628" max="15628" width="7.5703125" style="51" customWidth="1"/>
    <col min="15629" max="15629" width="7" style="51" customWidth="1"/>
    <col min="15630" max="15631" width="8.7109375" style="51" customWidth="1"/>
    <col min="15632" max="15632" width="7.28515625" style="51" customWidth="1"/>
    <col min="15633" max="15633" width="8.140625" style="51" customWidth="1"/>
    <col min="15634" max="15634" width="8.7109375" style="51" customWidth="1"/>
    <col min="15635" max="15635" width="6.42578125" style="51" customWidth="1"/>
    <col min="15636" max="15637" width="9.28515625" style="51" customWidth="1"/>
    <col min="15638" max="15638" width="6.42578125" style="51" customWidth="1"/>
    <col min="15639" max="15640" width="9.5703125" style="51" customWidth="1"/>
    <col min="15641" max="15641" width="6.42578125" style="51" customWidth="1"/>
    <col min="15642" max="15643" width="9.5703125" style="51" customWidth="1"/>
    <col min="15644" max="15644" width="6.7109375" style="51" customWidth="1"/>
    <col min="15645" max="15647" width="9.140625" style="51"/>
    <col min="15648" max="15648" width="10.85546875" style="51" bestFit="1" customWidth="1"/>
    <col min="15649" max="15869" width="9.140625" style="51"/>
    <col min="15870" max="15870" width="18.7109375" style="51" customWidth="1"/>
    <col min="15871" max="15872" width="9.42578125" style="51" customWidth="1"/>
    <col min="15873" max="15873" width="7.7109375" style="51" customWidth="1"/>
    <col min="15874" max="15874" width="9.28515625" style="51" customWidth="1"/>
    <col min="15875" max="15875" width="9.85546875" style="51" customWidth="1"/>
    <col min="15876" max="15876" width="7.140625" style="51" customWidth="1"/>
    <col min="15877" max="15877" width="8.5703125" style="51" customWidth="1"/>
    <col min="15878" max="15878" width="8.85546875" style="51" customWidth="1"/>
    <col min="15879" max="15879" width="7.140625" style="51" customWidth="1"/>
    <col min="15880" max="15880" width="9" style="51" customWidth="1"/>
    <col min="15881" max="15881" width="8.7109375" style="51" customWidth="1"/>
    <col min="15882" max="15882" width="6.5703125" style="51" customWidth="1"/>
    <col min="15883" max="15883" width="8.140625" style="51" customWidth="1"/>
    <col min="15884" max="15884" width="7.5703125" style="51" customWidth="1"/>
    <col min="15885" max="15885" width="7" style="51" customWidth="1"/>
    <col min="15886" max="15887" width="8.7109375" style="51" customWidth="1"/>
    <col min="15888" max="15888" width="7.28515625" style="51" customWidth="1"/>
    <col min="15889" max="15889" width="8.140625" style="51" customWidth="1"/>
    <col min="15890" max="15890" width="8.7109375" style="51" customWidth="1"/>
    <col min="15891" max="15891" width="6.42578125" style="51" customWidth="1"/>
    <col min="15892" max="15893" width="9.28515625" style="51" customWidth="1"/>
    <col min="15894" max="15894" width="6.42578125" style="51" customWidth="1"/>
    <col min="15895" max="15896" width="9.5703125" style="51" customWidth="1"/>
    <col min="15897" max="15897" width="6.42578125" style="51" customWidth="1"/>
    <col min="15898" max="15899" width="9.5703125" style="51" customWidth="1"/>
    <col min="15900" max="15900" width="6.7109375" style="51" customWidth="1"/>
    <col min="15901" max="15903" width="9.140625" style="51"/>
    <col min="15904" max="15904" width="10.85546875" style="51" bestFit="1" customWidth="1"/>
    <col min="15905" max="16125" width="9.140625" style="51"/>
    <col min="16126" max="16126" width="18.7109375" style="51" customWidth="1"/>
    <col min="16127" max="16128" width="9.42578125" style="51" customWidth="1"/>
    <col min="16129" max="16129" width="7.7109375" style="51" customWidth="1"/>
    <col min="16130" max="16130" width="9.28515625" style="51" customWidth="1"/>
    <col min="16131" max="16131" width="9.85546875" style="51" customWidth="1"/>
    <col min="16132" max="16132" width="7.140625" style="51" customWidth="1"/>
    <col min="16133" max="16133" width="8.5703125" style="51" customWidth="1"/>
    <col min="16134" max="16134" width="8.85546875" style="51" customWidth="1"/>
    <col min="16135" max="16135" width="7.140625" style="51" customWidth="1"/>
    <col min="16136" max="16136" width="9" style="51" customWidth="1"/>
    <col min="16137" max="16137" width="8.7109375" style="51" customWidth="1"/>
    <col min="16138" max="16138" width="6.5703125" style="51" customWidth="1"/>
    <col min="16139" max="16139" width="8.140625" style="51" customWidth="1"/>
    <col min="16140" max="16140" width="7.5703125" style="51" customWidth="1"/>
    <col min="16141" max="16141" width="7" style="51" customWidth="1"/>
    <col min="16142" max="16143" width="8.7109375" style="51" customWidth="1"/>
    <col min="16144" max="16144" width="7.28515625" style="51" customWidth="1"/>
    <col min="16145" max="16145" width="8.140625" style="51" customWidth="1"/>
    <col min="16146" max="16146" width="8.7109375" style="51" customWidth="1"/>
    <col min="16147" max="16147" width="6.42578125" style="51" customWidth="1"/>
    <col min="16148" max="16149" width="9.28515625" style="51" customWidth="1"/>
    <col min="16150" max="16150" width="6.42578125" style="51" customWidth="1"/>
    <col min="16151" max="16152" width="9.5703125" style="51" customWidth="1"/>
    <col min="16153" max="16153" width="6.42578125" style="51" customWidth="1"/>
    <col min="16154" max="16155" width="9.5703125" style="51" customWidth="1"/>
    <col min="16156" max="16156" width="6.7109375" style="51" customWidth="1"/>
    <col min="16157" max="16159" width="9.140625" style="51"/>
    <col min="16160" max="16160" width="10.85546875" style="51" bestFit="1" customWidth="1"/>
    <col min="16161" max="16384" width="9.140625" style="51"/>
  </cols>
  <sheetData>
    <row r="1" spans="1:29" s="40" customFormat="1" ht="43.15" customHeight="1">
      <c r="A1" s="182"/>
      <c r="B1" s="249" t="s">
        <v>137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184"/>
      <c r="O1" s="184"/>
      <c r="P1" s="184"/>
      <c r="Q1" s="185"/>
      <c r="R1" s="185"/>
      <c r="S1" s="186"/>
      <c r="T1" s="185"/>
      <c r="U1" s="185"/>
      <c r="V1" s="186"/>
      <c r="W1" s="185"/>
      <c r="X1" s="185"/>
      <c r="Y1" s="187"/>
      <c r="AA1" s="10"/>
      <c r="AB1" s="20" t="s">
        <v>33</v>
      </c>
    </row>
    <row r="2" spans="1:29" s="40" customFormat="1" ht="11.25" customHeight="1">
      <c r="A2" s="182"/>
      <c r="B2" s="189"/>
      <c r="C2" s="189"/>
      <c r="D2" s="189"/>
      <c r="E2" s="189"/>
      <c r="F2" s="189"/>
      <c r="G2" s="189"/>
      <c r="H2" s="190"/>
      <c r="I2" s="190"/>
      <c r="J2" s="190"/>
      <c r="K2" s="189"/>
      <c r="L2" s="189"/>
      <c r="M2" s="188" t="s">
        <v>16</v>
      </c>
      <c r="N2" s="184"/>
      <c r="O2" s="184"/>
      <c r="P2" s="184"/>
      <c r="Q2" s="185"/>
      <c r="R2" s="185"/>
      <c r="S2" s="186"/>
      <c r="T2" s="185"/>
      <c r="U2" s="185"/>
      <c r="V2" s="186"/>
      <c r="W2" s="185"/>
      <c r="X2" s="185"/>
      <c r="Y2" s="187"/>
      <c r="AA2" s="10"/>
      <c r="AB2" s="188" t="s">
        <v>16</v>
      </c>
    </row>
    <row r="3" spans="1:29" s="40" customFormat="1" ht="27.75" customHeight="1">
      <c r="A3" s="101"/>
      <c r="B3" s="194" t="s">
        <v>17</v>
      </c>
      <c r="C3" s="195"/>
      <c r="D3" s="196"/>
      <c r="E3" s="194" t="s">
        <v>24</v>
      </c>
      <c r="F3" s="195"/>
      <c r="G3" s="196"/>
      <c r="H3" s="197" t="s">
        <v>37</v>
      </c>
      <c r="I3" s="197"/>
      <c r="J3" s="197"/>
      <c r="K3" s="194" t="s">
        <v>25</v>
      </c>
      <c r="L3" s="195"/>
      <c r="M3" s="196"/>
      <c r="N3" s="250" t="s">
        <v>19</v>
      </c>
      <c r="O3" s="251"/>
      <c r="P3" s="252"/>
      <c r="Q3" s="194" t="s">
        <v>20</v>
      </c>
      <c r="R3" s="195"/>
      <c r="S3" s="195"/>
      <c r="T3" s="194" t="s">
        <v>26</v>
      </c>
      <c r="U3" s="195"/>
      <c r="V3" s="196"/>
      <c r="W3" s="198" t="s">
        <v>28</v>
      </c>
      <c r="X3" s="199"/>
      <c r="Y3" s="200"/>
      <c r="Z3" s="194" t="s">
        <v>27</v>
      </c>
      <c r="AA3" s="195"/>
      <c r="AB3" s="196"/>
    </row>
    <row r="4" spans="1:29" s="40" customFormat="1" ht="22.5" customHeight="1">
      <c r="A4" s="102"/>
      <c r="B4" s="204"/>
      <c r="C4" s="205"/>
      <c r="D4" s="206"/>
      <c r="E4" s="204"/>
      <c r="F4" s="205"/>
      <c r="G4" s="206"/>
      <c r="H4" s="197"/>
      <c r="I4" s="197"/>
      <c r="J4" s="197"/>
      <c r="K4" s="205"/>
      <c r="L4" s="205"/>
      <c r="M4" s="206"/>
      <c r="N4" s="253"/>
      <c r="O4" s="254"/>
      <c r="P4" s="255"/>
      <c r="Q4" s="204"/>
      <c r="R4" s="205"/>
      <c r="S4" s="205"/>
      <c r="T4" s="204"/>
      <c r="U4" s="205"/>
      <c r="V4" s="206"/>
      <c r="W4" s="207"/>
      <c r="X4" s="208"/>
      <c r="Y4" s="209"/>
      <c r="Z4" s="204"/>
      <c r="AA4" s="205"/>
      <c r="AB4" s="206"/>
    </row>
    <row r="5" spans="1:29" s="40" customFormat="1" ht="9" customHeight="1">
      <c r="A5" s="102"/>
      <c r="B5" s="213"/>
      <c r="C5" s="214"/>
      <c r="D5" s="215"/>
      <c r="E5" s="213"/>
      <c r="F5" s="214"/>
      <c r="G5" s="215"/>
      <c r="H5" s="197"/>
      <c r="I5" s="197"/>
      <c r="J5" s="197"/>
      <c r="K5" s="214"/>
      <c r="L5" s="214"/>
      <c r="M5" s="215"/>
      <c r="N5" s="256"/>
      <c r="O5" s="257"/>
      <c r="P5" s="258"/>
      <c r="Q5" s="213"/>
      <c r="R5" s="214"/>
      <c r="S5" s="214"/>
      <c r="T5" s="213"/>
      <c r="U5" s="214"/>
      <c r="V5" s="215"/>
      <c r="W5" s="216"/>
      <c r="X5" s="217"/>
      <c r="Y5" s="218"/>
      <c r="Z5" s="213"/>
      <c r="AA5" s="214"/>
      <c r="AB5" s="215"/>
    </row>
    <row r="6" spans="1:29" s="40" customFormat="1" ht="21.6" customHeight="1">
      <c r="A6" s="219"/>
      <c r="B6" s="220">
        <v>2020</v>
      </c>
      <c r="C6" s="220">
        <v>2021</v>
      </c>
      <c r="D6" s="221" t="s">
        <v>3</v>
      </c>
      <c r="E6" s="220">
        <v>2020</v>
      </c>
      <c r="F6" s="220">
        <v>2021</v>
      </c>
      <c r="G6" s="221" t="s">
        <v>3</v>
      </c>
      <c r="H6" s="220">
        <v>2020</v>
      </c>
      <c r="I6" s="220">
        <v>2021</v>
      </c>
      <c r="J6" s="221" t="s">
        <v>3</v>
      </c>
      <c r="K6" s="220">
        <v>2020</v>
      </c>
      <c r="L6" s="220">
        <v>2021</v>
      </c>
      <c r="M6" s="221" t="s">
        <v>3</v>
      </c>
      <c r="N6" s="220">
        <v>2020</v>
      </c>
      <c r="O6" s="220">
        <v>2021</v>
      </c>
      <c r="P6" s="221" t="s">
        <v>3</v>
      </c>
      <c r="Q6" s="220">
        <v>2020</v>
      </c>
      <c r="R6" s="220">
        <v>2021</v>
      </c>
      <c r="S6" s="221" t="s">
        <v>3</v>
      </c>
      <c r="T6" s="220">
        <v>2020</v>
      </c>
      <c r="U6" s="220">
        <v>2021</v>
      </c>
      <c r="V6" s="221" t="s">
        <v>3</v>
      </c>
      <c r="W6" s="220">
        <v>2020</v>
      </c>
      <c r="X6" s="220">
        <v>2021</v>
      </c>
      <c r="Y6" s="221" t="s">
        <v>3</v>
      </c>
      <c r="Z6" s="220">
        <v>2020</v>
      </c>
      <c r="AA6" s="220">
        <v>2021</v>
      </c>
      <c r="AB6" s="221" t="s">
        <v>3</v>
      </c>
    </row>
    <row r="7" spans="1:29" s="46" customFormat="1" ht="11.25" customHeight="1">
      <c r="A7" s="45" t="s">
        <v>9</v>
      </c>
      <c r="B7" s="45">
        <v>1</v>
      </c>
      <c r="C7" s="45">
        <v>2</v>
      </c>
      <c r="D7" s="45">
        <v>3</v>
      </c>
      <c r="E7" s="45">
        <v>4</v>
      </c>
      <c r="F7" s="45">
        <v>5</v>
      </c>
      <c r="G7" s="45">
        <v>6</v>
      </c>
      <c r="H7" s="45">
        <v>7</v>
      </c>
      <c r="I7" s="45">
        <v>8</v>
      </c>
      <c r="J7" s="45">
        <v>9</v>
      </c>
      <c r="K7" s="45">
        <v>10</v>
      </c>
      <c r="L7" s="45">
        <v>11</v>
      </c>
      <c r="M7" s="45">
        <v>12</v>
      </c>
      <c r="N7" s="45">
        <v>13</v>
      </c>
      <c r="O7" s="45">
        <v>14</v>
      </c>
      <c r="P7" s="45">
        <v>15</v>
      </c>
      <c r="Q7" s="45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5">
        <v>22</v>
      </c>
      <c r="X7" s="45">
        <v>23</v>
      </c>
      <c r="Y7" s="45">
        <v>24</v>
      </c>
      <c r="Z7" s="45">
        <v>25</v>
      </c>
      <c r="AA7" s="45">
        <v>26</v>
      </c>
      <c r="AB7" s="45">
        <v>27</v>
      </c>
    </row>
    <row r="8" spans="1:29" s="49" customFormat="1" ht="19.149999999999999" customHeight="1">
      <c r="A8" s="222" t="s">
        <v>63</v>
      </c>
      <c r="B8" s="73">
        <f>'[9]мол.без.20'!$D$7+'[9]Мол.облік.20'!$K$7-'[9]Мол.облік.20'!$L$7+'[9]Мол.облік.20'!$M$7</f>
        <v>31059</v>
      </c>
      <c r="C8" s="73">
        <f>'[9]мол.без.21'!D7+'[9]Мол.обл.21'!K7-'[9]Мол.обл.21'!L7+'[9]Мол.обл.21'!M7</f>
        <v>28901</v>
      </c>
      <c r="D8" s="259">
        <f>C8/B8*100</f>
        <v>93.051933417044978</v>
      </c>
      <c r="E8" s="74">
        <f>'[9]мол.без.20'!D7</f>
        <v>16090</v>
      </c>
      <c r="F8" s="74">
        <f>'[9]мол.без.21'!D7</f>
        <v>15318</v>
      </c>
      <c r="G8" s="260">
        <f>F8/E8*100</f>
        <v>95.201988812927283</v>
      </c>
      <c r="H8" s="74">
        <f>'[9]Мол.облік.20'!D7+'[9]мол.без.20'!F7</f>
        <v>7898</v>
      </c>
      <c r="I8" s="74">
        <f>'[9]Мол.обл.21'!D7+'[9]мол.без.21'!F7</f>
        <v>5177</v>
      </c>
      <c r="J8" s="261">
        <f>I8/H8*100</f>
        <v>65.548240060774873</v>
      </c>
      <c r="K8" s="262">
        <f>'[9]мол.без.20'!J7</f>
        <v>894</v>
      </c>
      <c r="L8" s="74">
        <f>'[9]мол.без.21'!J7</f>
        <v>977</v>
      </c>
      <c r="M8" s="261">
        <f>L8/K8*100</f>
        <v>109.2841163310962</v>
      </c>
      <c r="N8" s="262">
        <f>'[9]мол.без.20'!$K$7+'[9]мол.без.20'!L7</f>
        <v>728</v>
      </c>
      <c r="O8" s="262">
        <f>'[9]мол.без.21'!$K7+'[9]мол.без.21'!L7</f>
        <v>361</v>
      </c>
      <c r="P8" s="261">
        <f>O8/N8*100</f>
        <v>49.587912087912088</v>
      </c>
      <c r="Q8" s="74">
        <f>'[9]2ПН11 2020'!J10</f>
        <v>14792</v>
      </c>
      <c r="R8" s="262">
        <f>'[9]мол.без.21'!M7</f>
        <v>13897</v>
      </c>
      <c r="S8" s="261">
        <f>R8/Q8*100</f>
        <v>93.949432125473237</v>
      </c>
      <c r="T8" s="262">
        <f>'[9]мол.без.20'!P7+'[9]Мол.облік.20'!M7</f>
        <v>19062</v>
      </c>
      <c r="U8" s="262">
        <f>'[9]мол.без.21'!P7+'[9]Мол.обл.21'!M7</f>
        <v>13775</v>
      </c>
      <c r="V8" s="261">
        <f>U8/T8*100</f>
        <v>72.264190536145207</v>
      </c>
      <c r="W8" s="262">
        <v>6543</v>
      </c>
      <c r="X8" s="262">
        <f>'[9]мол.без.21'!P7</f>
        <v>3508</v>
      </c>
      <c r="Y8" s="261">
        <f>X8/W8*100</f>
        <v>53.614549900657195</v>
      </c>
      <c r="Z8" s="262">
        <f>'[9]мол.без.20'!T7</f>
        <v>5229</v>
      </c>
      <c r="AA8" s="74">
        <f>'[9]мол.без.21'!T7</f>
        <v>2982</v>
      </c>
      <c r="AB8" s="263">
        <f>AA8/Z8*100</f>
        <v>57.028112449799195</v>
      </c>
    </row>
    <row r="9" spans="1:29" ht="16.5" customHeight="1">
      <c r="A9" s="50" t="s">
        <v>64</v>
      </c>
      <c r="B9" s="264">
        <f>'[9]мол.без.20'!D8+'[9]Мол.облік.20'!K8-'[9]Мол.облік.20'!L8+'[9]Мол.облік.20'!M8</f>
        <v>1115</v>
      </c>
      <c r="C9" s="56">
        <f>'[9]мол.без.21'!D8+'[9]Мол.обл.21'!K8-'[9]Мол.обл.21'!L8+'[9]Мол.обл.21'!M8</f>
        <v>1015</v>
      </c>
      <c r="D9" s="265">
        <f t="shared" ref="D9:D37" si="0">C9/B9*100</f>
        <v>91.031390134529147</v>
      </c>
      <c r="E9" s="266">
        <f>'[9]мол.без.20'!D8</f>
        <v>914</v>
      </c>
      <c r="F9" s="266">
        <f>'[9]мол.без.21'!D8</f>
        <v>853</v>
      </c>
      <c r="G9" s="267">
        <f t="shared" ref="G9:G37" si="1">F9/E9*100</f>
        <v>93.326039387308541</v>
      </c>
      <c r="H9" s="266">
        <f>'[9]Мол.облік.20'!D8+'[9]мол.без.20'!F8</f>
        <v>305</v>
      </c>
      <c r="I9" s="266">
        <f>'[9]Мол.обл.21'!D8+'[9]мол.без.21'!F8</f>
        <v>252</v>
      </c>
      <c r="J9" s="267">
        <f t="shared" ref="J9:J37" si="2">I9/H9*100</f>
        <v>82.622950819672141</v>
      </c>
      <c r="K9" s="266">
        <f>'[9]мол.без.20'!J8</f>
        <v>12</v>
      </c>
      <c r="L9" s="75">
        <f>'[9]мол.без.21'!J8</f>
        <v>26</v>
      </c>
      <c r="M9" s="267">
        <f t="shared" ref="M9:M37" si="3">L9/K9*100</f>
        <v>216.66666666666666</v>
      </c>
      <c r="N9" s="266">
        <f>'[9]мол.без.20'!$K$7+'[9]мол.без.20'!L8</f>
        <v>175</v>
      </c>
      <c r="O9" s="266">
        <f>'[9]мол.без.21'!$K8+'[9]мол.без.21'!L8</f>
        <v>10</v>
      </c>
      <c r="P9" s="267">
        <f t="shared" ref="P9:P37" si="4">O9/N9*100</f>
        <v>5.7142857142857144</v>
      </c>
      <c r="Q9" s="75">
        <f>'[9]2ПН11 2020'!J11</f>
        <v>691</v>
      </c>
      <c r="R9" s="266">
        <f>'[9]мол.без.21'!M8</f>
        <v>688</v>
      </c>
      <c r="S9" s="267">
        <f t="shared" ref="S9:S37" si="5">R9/Q9*100</f>
        <v>99.565846599131689</v>
      </c>
      <c r="T9" s="266">
        <f>'[9]мол.без.20'!P8+'[9]Мол.облік.20'!M8</f>
        <v>460</v>
      </c>
      <c r="U9" s="266">
        <f>'[9]мол.без.21'!P8+'[9]Мол.обл.21'!M8</f>
        <v>279</v>
      </c>
      <c r="V9" s="267">
        <f t="shared" ref="V9:V37" si="6">U9/T9*100</f>
        <v>60.652173913043484</v>
      </c>
      <c r="W9" s="268">
        <v>451</v>
      </c>
      <c r="X9" s="266">
        <f>'[9]мол.без.21'!P8</f>
        <v>253</v>
      </c>
      <c r="Y9" s="267">
        <f t="shared" ref="Y9:Y37" si="7">X9/W9*100</f>
        <v>56.09756097560976</v>
      </c>
      <c r="Z9" s="266">
        <f>'[9]мол.без.20'!T8</f>
        <v>300</v>
      </c>
      <c r="AA9" s="75">
        <f>'[9]мол.без.21'!T8</f>
        <v>223</v>
      </c>
      <c r="AB9" s="269">
        <f t="shared" ref="AB9:AB37" si="8">AA9/Z9*100</f>
        <v>74.333333333333329</v>
      </c>
      <c r="AC9" s="233"/>
    </row>
    <row r="10" spans="1:29" ht="16.5" customHeight="1">
      <c r="A10" s="50" t="s">
        <v>65</v>
      </c>
      <c r="B10" s="264">
        <f>'[9]мол.без.20'!D9+'[9]Мол.облік.20'!K9-'[9]Мол.облік.20'!L9+'[9]Мол.облік.20'!M9</f>
        <v>792</v>
      </c>
      <c r="C10" s="56">
        <f>'[9]мол.без.21'!D9+'[9]Мол.обл.21'!K9-'[9]Мол.обл.21'!L9+'[9]Мол.обл.21'!M9</f>
        <v>739</v>
      </c>
      <c r="D10" s="265">
        <f t="shared" si="0"/>
        <v>93.308080808080803</v>
      </c>
      <c r="E10" s="266">
        <f>'[9]мол.без.20'!D9</f>
        <v>526</v>
      </c>
      <c r="F10" s="266">
        <f>'[9]мол.без.21'!D9</f>
        <v>500</v>
      </c>
      <c r="G10" s="267">
        <f t="shared" si="1"/>
        <v>95.057034220532316</v>
      </c>
      <c r="H10" s="266">
        <f>'[9]Мол.облік.20'!D9+'[9]мол.без.20'!F9</f>
        <v>168</v>
      </c>
      <c r="I10" s="266">
        <f>'[9]Мол.обл.21'!D9+'[9]мол.без.21'!F9</f>
        <v>118</v>
      </c>
      <c r="J10" s="267">
        <f t="shared" si="2"/>
        <v>70.238095238095227</v>
      </c>
      <c r="K10" s="266">
        <f>'[9]мол.без.20'!J9</f>
        <v>20</v>
      </c>
      <c r="L10" s="75">
        <f>'[9]мол.без.21'!J9</f>
        <v>34</v>
      </c>
      <c r="M10" s="267">
        <f t="shared" si="3"/>
        <v>170</v>
      </c>
      <c r="N10" s="266">
        <f>'[9]мол.без.20'!$K$7+'[9]мол.без.20'!L9</f>
        <v>92</v>
      </c>
      <c r="O10" s="266">
        <f>'[9]мол.без.21'!$K9+'[9]мол.без.21'!L9</f>
        <v>9</v>
      </c>
      <c r="P10" s="267">
        <f t="shared" si="4"/>
        <v>9.7826086956521738</v>
      </c>
      <c r="Q10" s="75">
        <f>'[9]2ПН11 2020'!J12</f>
        <v>429</v>
      </c>
      <c r="R10" s="266">
        <f>'[9]мол.без.21'!M9</f>
        <v>390</v>
      </c>
      <c r="S10" s="267">
        <f t="shared" si="5"/>
        <v>90.909090909090907</v>
      </c>
      <c r="T10" s="266">
        <f>'[9]мол.без.20'!P9+'[9]Мол.облік.20'!M9</f>
        <v>415</v>
      </c>
      <c r="U10" s="266">
        <f>'[9]мол.без.21'!P9+'[9]Мол.обл.21'!M9</f>
        <v>344</v>
      </c>
      <c r="V10" s="267">
        <f t="shared" si="6"/>
        <v>82.891566265060248</v>
      </c>
      <c r="W10" s="268">
        <v>221</v>
      </c>
      <c r="X10" s="266">
        <f>'[9]мол.без.21'!P9</f>
        <v>161</v>
      </c>
      <c r="Y10" s="267">
        <f t="shared" si="7"/>
        <v>72.850678733031671</v>
      </c>
      <c r="Z10" s="266">
        <f>'[9]мол.без.20'!T9</f>
        <v>180</v>
      </c>
      <c r="AA10" s="75">
        <f>'[9]мол.без.21'!T9</f>
        <v>145</v>
      </c>
      <c r="AB10" s="269">
        <f t="shared" si="8"/>
        <v>80.555555555555557</v>
      </c>
      <c r="AC10" s="233"/>
    </row>
    <row r="11" spans="1:29" ht="16.5" customHeight="1">
      <c r="A11" s="50" t="s">
        <v>66</v>
      </c>
      <c r="B11" s="264">
        <f>'[9]мол.без.20'!D10+'[9]Мол.облік.20'!K10-'[9]Мол.облік.20'!L10+'[9]Мол.облік.20'!M10</f>
        <v>1624</v>
      </c>
      <c r="C11" s="56">
        <f>'[9]мол.без.21'!D10+'[9]Мол.обл.21'!K10-'[9]Мол.обл.21'!L10+'[9]Мол.обл.21'!M10</f>
        <v>1604</v>
      </c>
      <c r="D11" s="265">
        <f t="shared" si="0"/>
        <v>98.768472906403943</v>
      </c>
      <c r="E11" s="266">
        <f>'[9]мол.без.20'!D10</f>
        <v>651</v>
      </c>
      <c r="F11" s="266">
        <f>'[9]мол.без.21'!D10</f>
        <v>684</v>
      </c>
      <c r="G11" s="267">
        <f t="shared" si="1"/>
        <v>105.06912442396312</v>
      </c>
      <c r="H11" s="266">
        <f>'[9]Мол.облік.20'!D10+'[9]мол.без.20'!F10</f>
        <v>265</v>
      </c>
      <c r="I11" s="266">
        <f>'[9]Мол.обл.21'!D10+'[9]мол.без.21'!F10</f>
        <v>133</v>
      </c>
      <c r="J11" s="267">
        <f t="shared" si="2"/>
        <v>50.188679245283019</v>
      </c>
      <c r="K11" s="266">
        <f>'[9]мол.без.20'!J10</f>
        <v>36</v>
      </c>
      <c r="L11" s="75">
        <f>'[9]мол.без.21'!J10</f>
        <v>27</v>
      </c>
      <c r="M11" s="267">
        <f t="shared" si="3"/>
        <v>75</v>
      </c>
      <c r="N11" s="266">
        <f>'[9]мол.без.20'!$K$7+'[9]мол.без.20'!L10</f>
        <v>119</v>
      </c>
      <c r="O11" s="266">
        <f>'[9]мол.без.21'!$K10+'[9]мол.без.21'!L10</f>
        <v>35</v>
      </c>
      <c r="P11" s="267">
        <f t="shared" si="4"/>
        <v>29.411764705882355</v>
      </c>
      <c r="Q11" s="75">
        <f>'[9]2ПН11 2020'!J13</f>
        <v>641</v>
      </c>
      <c r="R11" s="266">
        <f>'[9]мол.без.21'!M10</f>
        <v>648</v>
      </c>
      <c r="S11" s="267">
        <f t="shared" si="5"/>
        <v>101.09204368174727</v>
      </c>
      <c r="T11" s="266">
        <f>'[9]мол.без.20'!P10+'[9]Мол.облік.20'!M10</f>
        <v>1217</v>
      </c>
      <c r="U11" s="266">
        <f>'[9]мол.без.21'!P10+'[9]Мол.обл.21'!M10</f>
        <v>965</v>
      </c>
      <c r="V11" s="267">
        <f t="shared" si="6"/>
        <v>79.293344289235819</v>
      </c>
      <c r="W11" s="268">
        <v>184</v>
      </c>
      <c r="X11" s="266">
        <f>'[9]мол.без.21'!P10</f>
        <v>158</v>
      </c>
      <c r="Y11" s="267">
        <f t="shared" si="7"/>
        <v>85.869565217391312</v>
      </c>
      <c r="Z11" s="266">
        <f>'[9]мол.без.20'!T10</f>
        <v>233</v>
      </c>
      <c r="AA11" s="75">
        <f>'[9]мол.без.21'!T10</f>
        <v>124</v>
      </c>
      <c r="AB11" s="269">
        <f t="shared" si="8"/>
        <v>53.218884120171673</v>
      </c>
      <c r="AC11" s="233"/>
    </row>
    <row r="12" spans="1:29" ht="16.5" customHeight="1">
      <c r="A12" s="50" t="s">
        <v>67</v>
      </c>
      <c r="B12" s="264">
        <f>'[9]мол.без.20'!D11+'[9]Мол.облік.20'!K11-'[9]Мол.облік.20'!L11+'[9]Мол.облік.20'!M11</f>
        <v>1800</v>
      </c>
      <c r="C12" s="56">
        <f>'[9]мол.без.21'!D11+'[9]Мол.обл.21'!K11-'[9]Мол.обл.21'!L11+'[9]Мол.обл.21'!M11</f>
        <v>1781</v>
      </c>
      <c r="D12" s="265">
        <f t="shared" si="0"/>
        <v>98.944444444444443</v>
      </c>
      <c r="E12" s="266">
        <f>'[9]мол.без.20'!D11</f>
        <v>555</v>
      </c>
      <c r="F12" s="266">
        <f>'[9]мол.без.21'!D11</f>
        <v>618</v>
      </c>
      <c r="G12" s="267">
        <f t="shared" si="1"/>
        <v>111.35135135135134</v>
      </c>
      <c r="H12" s="266">
        <f>'[9]Мол.облік.20'!D11+'[9]мол.без.20'!F11</f>
        <v>447</v>
      </c>
      <c r="I12" s="266">
        <f>'[9]Мол.обл.21'!D11+'[9]мол.без.21'!F11</f>
        <v>233</v>
      </c>
      <c r="J12" s="267">
        <f t="shared" si="2"/>
        <v>52.125279642058167</v>
      </c>
      <c r="K12" s="266">
        <f>'[9]мол.без.20'!J11</f>
        <v>26</v>
      </c>
      <c r="L12" s="75">
        <f>'[9]мол.без.21'!J11</f>
        <v>39</v>
      </c>
      <c r="M12" s="267">
        <f t="shared" si="3"/>
        <v>150</v>
      </c>
      <c r="N12" s="266">
        <f>'[9]мол.без.20'!$K$7+'[9]мол.без.20'!L11</f>
        <v>90</v>
      </c>
      <c r="O12" s="266">
        <f>'[9]мол.без.21'!$K11+'[9]мол.без.21'!L11</f>
        <v>7</v>
      </c>
      <c r="P12" s="267">
        <f t="shared" si="4"/>
        <v>7.7777777777777777</v>
      </c>
      <c r="Q12" s="75">
        <f>'[9]2ПН11 2020'!J14</f>
        <v>492</v>
      </c>
      <c r="R12" s="266">
        <f>'[9]мол.без.21'!M11</f>
        <v>537</v>
      </c>
      <c r="S12" s="267">
        <f t="shared" si="5"/>
        <v>109.14634146341464</v>
      </c>
      <c r="T12" s="266">
        <f>'[9]мол.без.20'!P11+'[9]Мол.облік.20'!M11</f>
        <v>1432</v>
      </c>
      <c r="U12" s="266">
        <f>'[9]мол.без.21'!P11+'[9]Мол.обл.21'!M11</f>
        <v>1132</v>
      </c>
      <c r="V12" s="267">
        <f t="shared" si="6"/>
        <v>79.050279329608941</v>
      </c>
      <c r="W12" s="268">
        <v>239</v>
      </c>
      <c r="X12" s="266">
        <f>'[9]мол.без.21'!P11</f>
        <v>118</v>
      </c>
      <c r="Y12" s="267">
        <f t="shared" si="7"/>
        <v>49.372384937238493</v>
      </c>
      <c r="Z12" s="266">
        <f>'[9]мол.без.20'!T11</f>
        <v>193</v>
      </c>
      <c r="AA12" s="75">
        <f>'[9]мол.без.21'!T11</f>
        <v>107</v>
      </c>
      <c r="AB12" s="269">
        <f t="shared" si="8"/>
        <v>55.440414507772019</v>
      </c>
      <c r="AC12" s="233"/>
    </row>
    <row r="13" spans="1:29" ht="16.5" customHeight="1">
      <c r="A13" s="50" t="s">
        <v>68</v>
      </c>
      <c r="B13" s="264">
        <f>'[9]мол.без.20'!D12+'[9]Мол.облік.20'!K12-'[9]Мол.облік.20'!L12+'[9]Мол.облік.20'!M12</f>
        <v>2007</v>
      </c>
      <c r="C13" s="56">
        <f>'[9]мол.без.21'!D12+'[9]Мол.обл.21'!K12-'[9]Мол.обл.21'!L12+'[9]Мол.обл.21'!M12</f>
        <v>1962</v>
      </c>
      <c r="D13" s="265">
        <f t="shared" si="0"/>
        <v>97.757847533632287</v>
      </c>
      <c r="E13" s="266">
        <f>'[9]мол.без.20'!D12</f>
        <v>535</v>
      </c>
      <c r="F13" s="266">
        <f>'[9]мол.без.21'!D12</f>
        <v>670</v>
      </c>
      <c r="G13" s="267">
        <f t="shared" si="1"/>
        <v>125.23364485981307</v>
      </c>
      <c r="H13" s="266">
        <f>'[9]Мол.облік.20'!D12+'[9]мол.без.20'!F12</f>
        <v>346</v>
      </c>
      <c r="I13" s="266">
        <f>'[9]Мол.обл.21'!D12+'[9]мол.без.21'!F12</f>
        <v>286</v>
      </c>
      <c r="J13" s="267">
        <f t="shared" si="2"/>
        <v>82.658959537572258</v>
      </c>
      <c r="K13" s="266">
        <f>'[9]мол.без.20'!J12</f>
        <v>25</v>
      </c>
      <c r="L13" s="75">
        <f>'[9]мол.без.21'!J12</f>
        <v>23</v>
      </c>
      <c r="M13" s="267">
        <f t="shared" si="3"/>
        <v>92</v>
      </c>
      <c r="N13" s="266">
        <f>'[9]мол.без.20'!$K$7+'[9]мол.без.20'!L12</f>
        <v>69</v>
      </c>
      <c r="O13" s="266">
        <f>'[9]мол.без.21'!$K12+'[9]мол.без.21'!L12</f>
        <v>4</v>
      </c>
      <c r="P13" s="267">
        <f t="shared" si="4"/>
        <v>5.7971014492753623</v>
      </c>
      <c r="Q13" s="75">
        <f>'[9]2ПН11 2020'!J15</f>
        <v>523</v>
      </c>
      <c r="R13" s="266">
        <f>'[9]мол.без.21'!M12</f>
        <v>636</v>
      </c>
      <c r="S13" s="267">
        <f t="shared" si="5"/>
        <v>121.60611854684514</v>
      </c>
      <c r="T13" s="266">
        <f>'[9]мол.без.20'!P12+'[9]Мол.облік.20'!M12</f>
        <v>1532</v>
      </c>
      <c r="U13" s="266">
        <f>'[9]мол.без.21'!P12+'[9]Мол.обл.21'!M12</f>
        <v>1202</v>
      </c>
      <c r="V13" s="267">
        <f t="shared" si="6"/>
        <v>78.459530026109661</v>
      </c>
      <c r="W13" s="268">
        <v>183</v>
      </c>
      <c r="X13" s="266">
        <f>'[9]мол.без.21'!P12</f>
        <v>137</v>
      </c>
      <c r="Y13" s="267">
        <f t="shared" si="7"/>
        <v>74.863387978142086</v>
      </c>
      <c r="Z13" s="266">
        <f>'[9]мол.без.20'!T12</f>
        <v>181</v>
      </c>
      <c r="AA13" s="75">
        <f>'[9]мол.без.21'!T12</f>
        <v>100</v>
      </c>
      <c r="AB13" s="269">
        <f t="shared" si="8"/>
        <v>55.248618784530393</v>
      </c>
      <c r="AC13" s="233"/>
    </row>
    <row r="14" spans="1:29" ht="16.5" customHeight="1">
      <c r="A14" s="50" t="s">
        <v>69</v>
      </c>
      <c r="B14" s="264">
        <f>'[9]мол.без.20'!D13+'[9]Мол.облік.20'!K13-'[9]Мол.облік.20'!L13+'[9]Мол.облік.20'!M13</f>
        <v>801</v>
      </c>
      <c r="C14" s="56">
        <f>'[9]мол.без.21'!D13+'[9]Мол.обл.21'!K13-'[9]Мол.обл.21'!L13+'[9]Мол.обл.21'!M13</f>
        <v>766</v>
      </c>
      <c r="D14" s="265">
        <f t="shared" si="0"/>
        <v>95.630461922596751</v>
      </c>
      <c r="E14" s="266">
        <f>'[9]мол.без.20'!D13</f>
        <v>402</v>
      </c>
      <c r="F14" s="266">
        <f>'[9]мол.без.21'!D13</f>
        <v>404</v>
      </c>
      <c r="G14" s="267">
        <f t="shared" si="1"/>
        <v>100.49751243781095</v>
      </c>
      <c r="H14" s="266">
        <f>'[9]Мол.облік.20'!D13+'[9]мол.без.20'!F13</f>
        <v>305</v>
      </c>
      <c r="I14" s="266">
        <f>'[9]Мол.обл.21'!D13+'[9]мол.без.21'!F13</f>
        <v>162</v>
      </c>
      <c r="J14" s="267">
        <f t="shared" si="2"/>
        <v>53.114754098360649</v>
      </c>
      <c r="K14" s="266">
        <f>'[9]мол.без.20'!J13</f>
        <v>54</v>
      </c>
      <c r="L14" s="75">
        <f>'[9]мол.без.21'!J13</f>
        <v>43</v>
      </c>
      <c r="M14" s="267">
        <f t="shared" si="3"/>
        <v>79.629629629629633</v>
      </c>
      <c r="N14" s="266">
        <f>'[9]мол.без.20'!$K$7+'[9]мол.без.20'!L13</f>
        <v>70</v>
      </c>
      <c r="O14" s="266">
        <f>'[9]мол.без.21'!$K13+'[9]мол.без.21'!L13</f>
        <v>0</v>
      </c>
      <c r="P14" s="267">
        <f t="shared" si="4"/>
        <v>0</v>
      </c>
      <c r="Q14" s="75">
        <f>'[9]2ПН11 2020'!J16</f>
        <v>387</v>
      </c>
      <c r="R14" s="266">
        <f>'[9]мол.без.21'!M13</f>
        <v>378</v>
      </c>
      <c r="S14" s="267">
        <f t="shared" si="5"/>
        <v>97.674418604651152</v>
      </c>
      <c r="T14" s="266">
        <f>'[9]мол.без.20'!P13+'[9]Мол.облік.20'!M13</f>
        <v>478</v>
      </c>
      <c r="U14" s="266">
        <f>'[9]мол.без.21'!P13+'[9]Мол.обл.21'!M13</f>
        <v>355</v>
      </c>
      <c r="V14" s="267">
        <f t="shared" si="6"/>
        <v>74.26778242677824</v>
      </c>
      <c r="W14" s="268">
        <v>218</v>
      </c>
      <c r="X14" s="266">
        <f>'[9]мол.без.21'!P13</f>
        <v>75</v>
      </c>
      <c r="Y14" s="267">
        <f t="shared" si="7"/>
        <v>34.403669724770644</v>
      </c>
      <c r="Z14" s="266">
        <f>'[9]мол.без.20'!T13</f>
        <v>109</v>
      </c>
      <c r="AA14" s="75">
        <f>'[9]мол.без.21'!T13</f>
        <v>61</v>
      </c>
      <c r="AB14" s="269">
        <f t="shared" si="8"/>
        <v>55.963302752293572</v>
      </c>
      <c r="AC14" s="233"/>
    </row>
    <row r="15" spans="1:29" ht="16.5" customHeight="1">
      <c r="A15" s="50" t="s">
        <v>70</v>
      </c>
      <c r="B15" s="264">
        <f>'[9]мол.без.20'!D14+'[9]Мол.облік.20'!K14-'[9]Мол.облік.20'!L14+'[9]Мол.облік.20'!M14</f>
        <v>1381</v>
      </c>
      <c r="C15" s="56">
        <f>'[9]мол.без.21'!D14+'[9]Мол.обл.21'!K14-'[9]Мол.обл.21'!L14+'[9]Мол.обл.21'!M14</f>
        <v>1208</v>
      </c>
      <c r="D15" s="265">
        <f t="shared" si="0"/>
        <v>87.472845763939176</v>
      </c>
      <c r="E15" s="266">
        <f>'[9]мол.без.20'!D14</f>
        <v>740</v>
      </c>
      <c r="F15" s="266">
        <f>'[9]мол.без.21'!D14</f>
        <v>619</v>
      </c>
      <c r="G15" s="267">
        <f t="shared" si="1"/>
        <v>83.648648648648646</v>
      </c>
      <c r="H15" s="266">
        <f>'[9]Мол.облік.20'!D14+'[9]мол.без.20'!F14</f>
        <v>353</v>
      </c>
      <c r="I15" s="266">
        <f>'[9]Мол.обл.21'!D14+'[9]мол.без.21'!F14</f>
        <v>202</v>
      </c>
      <c r="J15" s="267">
        <f t="shared" si="2"/>
        <v>57.223796033994333</v>
      </c>
      <c r="K15" s="266">
        <f>'[9]мол.без.20'!J14</f>
        <v>55</v>
      </c>
      <c r="L15" s="75">
        <f>'[9]мол.без.21'!J14</f>
        <v>26</v>
      </c>
      <c r="M15" s="267">
        <f t="shared" si="3"/>
        <v>47.272727272727273</v>
      </c>
      <c r="N15" s="266">
        <f>'[9]мол.без.20'!$K$7+'[9]мол.без.20'!L14</f>
        <v>120</v>
      </c>
      <c r="O15" s="266">
        <f>'[9]мол.без.21'!$K14+'[9]мол.без.21'!L14</f>
        <v>4</v>
      </c>
      <c r="P15" s="267">
        <f t="shared" si="4"/>
        <v>3.3333333333333335</v>
      </c>
      <c r="Q15" s="75">
        <f>'[9]2ПН11 2020'!J17</f>
        <v>716</v>
      </c>
      <c r="R15" s="266">
        <f>'[9]мол.без.21'!M14</f>
        <v>592</v>
      </c>
      <c r="S15" s="267">
        <f t="shared" si="5"/>
        <v>82.681564245810051</v>
      </c>
      <c r="T15" s="266">
        <f>'[9]мол.без.20'!P14+'[9]Мол.облік.20'!M14</f>
        <v>846</v>
      </c>
      <c r="U15" s="266">
        <f>'[9]мол.без.21'!P14+'[9]Мол.обл.21'!M14</f>
        <v>644</v>
      </c>
      <c r="V15" s="267">
        <f t="shared" si="6"/>
        <v>76.122931442080372</v>
      </c>
      <c r="W15" s="268">
        <v>325</v>
      </c>
      <c r="X15" s="266">
        <f>'[9]мол.без.21'!P14</f>
        <v>150</v>
      </c>
      <c r="Y15" s="267">
        <f t="shared" si="7"/>
        <v>46.153846153846153</v>
      </c>
      <c r="Z15" s="266">
        <f>'[9]мол.без.20'!T14</f>
        <v>241</v>
      </c>
      <c r="AA15" s="75">
        <f>'[9]мол.без.21'!T14</f>
        <v>131</v>
      </c>
      <c r="AB15" s="269">
        <f t="shared" si="8"/>
        <v>54.356846473029044</v>
      </c>
      <c r="AC15" s="233"/>
    </row>
    <row r="16" spans="1:29" ht="16.5" customHeight="1">
      <c r="A16" s="50" t="s">
        <v>71</v>
      </c>
      <c r="B16" s="264">
        <f>'[9]мол.без.20'!D15+'[9]Мол.облік.20'!K15-'[9]Мол.облік.20'!L15+'[9]Мол.облік.20'!M15</f>
        <v>883</v>
      </c>
      <c r="C16" s="56">
        <f>'[9]мол.без.21'!D15+'[9]Мол.обл.21'!K15-'[9]Мол.обл.21'!L15+'[9]Мол.обл.21'!M15</f>
        <v>907</v>
      </c>
      <c r="D16" s="265">
        <f t="shared" si="0"/>
        <v>102.71800679501699</v>
      </c>
      <c r="E16" s="266">
        <f>'[9]мол.без.20'!D15</f>
        <v>545</v>
      </c>
      <c r="F16" s="266">
        <f>'[9]мол.без.21'!D15</f>
        <v>540</v>
      </c>
      <c r="G16" s="267">
        <f t="shared" si="1"/>
        <v>99.082568807339456</v>
      </c>
      <c r="H16" s="266">
        <f>'[9]Мол.облік.20'!D15+'[9]мол.без.20'!F15</f>
        <v>154</v>
      </c>
      <c r="I16" s="266">
        <f>'[9]Мол.обл.21'!D15+'[9]мол.без.21'!F15</f>
        <v>147</v>
      </c>
      <c r="J16" s="267">
        <f t="shared" si="2"/>
        <v>95.454545454545453</v>
      </c>
      <c r="K16" s="266">
        <f>'[9]мол.без.20'!J15</f>
        <v>27</v>
      </c>
      <c r="L16" s="75">
        <f>'[9]мол.без.21'!J15</f>
        <v>42</v>
      </c>
      <c r="M16" s="267">
        <f t="shared" si="3"/>
        <v>155.55555555555557</v>
      </c>
      <c r="N16" s="266">
        <f>'[9]мол.без.20'!$K$7+'[9]мол.без.20'!L15</f>
        <v>86</v>
      </c>
      <c r="O16" s="266">
        <f>'[9]мол.без.21'!$K15+'[9]мол.без.21'!L15</f>
        <v>15</v>
      </c>
      <c r="P16" s="267">
        <f t="shared" si="4"/>
        <v>17.441860465116278</v>
      </c>
      <c r="Q16" s="75">
        <f>'[9]2ПН11 2020'!J18</f>
        <v>494</v>
      </c>
      <c r="R16" s="266">
        <f>'[9]мол.без.21'!M15</f>
        <v>494</v>
      </c>
      <c r="S16" s="267">
        <f t="shared" si="5"/>
        <v>100</v>
      </c>
      <c r="T16" s="266">
        <f>'[9]мол.без.20'!P15+'[9]Мол.облік.20'!M15</f>
        <v>584</v>
      </c>
      <c r="U16" s="266">
        <f>'[9]мол.без.21'!P15+'[9]Мол.обл.21'!M15</f>
        <v>411</v>
      </c>
      <c r="V16" s="267">
        <f t="shared" si="6"/>
        <v>70.376712328767127</v>
      </c>
      <c r="W16" s="268">
        <v>240</v>
      </c>
      <c r="X16" s="266">
        <f>'[9]мол.без.21'!P15</f>
        <v>133</v>
      </c>
      <c r="Y16" s="267">
        <f t="shared" si="7"/>
        <v>55.416666666666671</v>
      </c>
      <c r="Z16" s="266">
        <f>'[9]мол.без.20'!T15</f>
        <v>202</v>
      </c>
      <c r="AA16" s="75">
        <f>'[9]мол.без.21'!T15</f>
        <v>112</v>
      </c>
      <c r="AB16" s="269">
        <f t="shared" si="8"/>
        <v>55.445544554455452</v>
      </c>
      <c r="AC16" s="233"/>
    </row>
    <row r="17" spans="1:29" ht="16.5" customHeight="1">
      <c r="A17" s="50" t="s">
        <v>72</v>
      </c>
      <c r="B17" s="264">
        <f>'[9]мол.без.20'!D16+'[9]Мол.облік.20'!K16-'[9]Мол.облік.20'!L16+'[9]Мол.облік.20'!M16</f>
        <v>591</v>
      </c>
      <c r="C17" s="56">
        <f>'[9]мол.без.21'!D16+'[9]Мол.обл.21'!K16-'[9]Мол.обл.21'!L16+'[9]Мол.обл.21'!M16</f>
        <v>497</v>
      </c>
      <c r="D17" s="265">
        <f t="shared" si="0"/>
        <v>84.094754653130295</v>
      </c>
      <c r="E17" s="266">
        <f>'[9]мол.без.20'!D16</f>
        <v>460</v>
      </c>
      <c r="F17" s="266">
        <f>'[9]мол.без.21'!D16</f>
        <v>444</v>
      </c>
      <c r="G17" s="267">
        <f t="shared" si="1"/>
        <v>96.521739130434781</v>
      </c>
      <c r="H17" s="266">
        <f>'[9]Мол.облік.20'!D16+'[9]мол.без.20'!F16</f>
        <v>201</v>
      </c>
      <c r="I17" s="266">
        <f>'[9]Мол.обл.21'!D16+'[9]мол.без.21'!F16</f>
        <v>145</v>
      </c>
      <c r="J17" s="267">
        <f t="shared" si="2"/>
        <v>72.139303482587067</v>
      </c>
      <c r="K17" s="266">
        <f>'[9]мол.без.20'!J16</f>
        <v>25</v>
      </c>
      <c r="L17" s="75">
        <f>'[9]мол.без.21'!J16</f>
        <v>29</v>
      </c>
      <c r="M17" s="267">
        <f t="shared" si="3"/>
        <v>115.99999999999999</v>
      </c>
      <c r="N17" s="266">
        <f>'[9]мол.без.20'!$K$7+'[9]мол.без.20'!L16</f>
        <v>88</v>
      </c>
      <c r="O17" s="266">
        <f>'[9]мол.без.21'!$K16+'[9]мол.без.21'!L16</f>
        <v>15</v>
      </c>
      <c r="P17" s="267">
        <f t="shared" si="4"/>
        <v>17.045454545454543</v>
      </c>
      <c r="Q17" s="75">
        <f>'[9]2ПН11 2020'!J19</f>
        <v>451</v>
      </c>
      <c r="R17" s="266">
        <f>'[9]мол.без.21'!M16</f>
        <v>437</v>
      </c>
      <c r="S17" s="267">
        <f t="shared" si="5"/>
        <v>96.895787139689588</v>
      </c>
      <c r="T17" s="266">
        <f>'[9]мол.без.20'!P16+'[9]Мол.облік.20'!M16</f>
        <v>214</v>
      </c>
      <c r="U17" s="266">
        <f>'[9]мол.без.21'!P16+'[9]Мол.обл.21'!M16</f>
        <v>111</v>
      </c>
      <c r="V17" s="267">
        <f t="shared" si="6"/>
        <v>51.86915887850467</v>
      </c>
      <c r="W17" s="268">
        <v>247</v>
      </c>
      <c r="X17" s="266">
        <f>'[9]мол.без.21'!P16</f>
        <v>83</v>
      </c>
      <c r="Y17" s="267">
        <f t="shared" si="7"/>
        <v>33.603238866396765</v>
      </c>
      <c r="Z17" s="266">
        <f>'[9]мол.без.20'!T16</f>
        <v>158</v>
      </c>
      <c r="AA17" s="75">
        <f>'[9]мол.без.21'!T16</f>
        <v>75</v>
      </c>
      <c r="AB17" s="269">
        <f t="shared" si="8"/>
        <v>47.468354430379748</v>
      </c>
      <c r="AC17" s="233"/>
    </row>
    <row r="18" spans="1:29" ht="16.5" customHeight="1">
      <c r="A18" s="50" t="s">
        <v>73</v>
      </c>
      <c r="B18" s="264">
        <f>'[9]мол.без.20'!D17+'[9]Мол.облік.20'!K17-'[9]Мол.облік.20'!L17+'[9]Мол.облік.20'!M17</f>
        <v>509</v>
      </c>
      <c r="C18" s="56">
        <f>'[9]мол.без.21'!D17+'[9]Мол.обл.21'!K17-'[9]Мол.обл.21'!L17+'[9]Мол.обл.21'!M17</f>
        <v>376</v>
      </c>
      <c r="D18" s="265">
        <f t="shared" si="0"/>
        <v>73.870333988212181</v>
      </c>
      <c r="E18" s="266">
        <f>'[9]мол.без.20'!D17</f>
        <v>301</v>
      </c>
      <c r="F18" s="266">
        <f>'[9]мол.без.21'!D17</f>
        <v>270</v>
      </c>
      <c r="G18" s="267">
        <f t="shared" si="1"/>
        <v>89.700996677740861</v>
      </c>
      <c r="H18" s="266">
        <f>'[9]Мол.облік.20'!D17+'[9]мол.без.20'!F17</f>
        <v>209</v>
      </c>
      <c r="I18" s="266">
        <f>'[9]Мол.обл.21'!D17+'[9]мол.без.21'!F17</f>
        <v>115</v>
      </c>
      <c r="J18" s="267">
        <f t="shared" si="2"/>
        <v>55.023923444976077</v>
      </c>
      <c r="K18" s="266">
        <f>'[9]мол.без.20'!J17</f>
        <v>26</v>
      </c>
      <c r="L18" s="75">
        <f>'[9]мол.без.21'!J17</f>
        <v>33</v>
      </c>
      <c r="M18" s="267">
        <f t="shared" si="3"/>
        <v>126.92307692307692</v>
      </c>
      <c r="N18" s="266">
        <f>'[9]мол.без.20'!$K$7+'[9]мол.без.20'!L17</f>
        <v>103</v>
      </c>
      <c r="O18" s="266">
        <f>'[9]мол.без.21'!$K17+'[9]мол.без.21'!L17</f>
        <v>7</v>
      </c>
      <c r="P18" s="267">
        <f t="shared" si="4"/>
        <v>6.7961165048543686</v>
      </c>
      <c r="Q18" s="75">
        <f>'[9]2ПН11 2020'!J20</f>
        <v>255</v>
      </c>
      <c r="R18" s="266">
        <f>'[9]мол.без.21'!M17</f>
        <v>251</v>
      </c>
      <c r="S18" s="267">
        <f t="shared" si="5"/>
        <v>98.431372549019599</v>
      </c>
      <c r="T18" s="266">
        <f>'[9]мол.без.20'!P17+'[9]Мол.облік.20'!M17</f>
        <v>154</v>
      </c>
      <c r="U18" s="266">
        <f>'[9]мол.без.21'!P17+'[9]Мол.обл.21'!M17</f>
        <v>91</v>
      </c>
      <c r="V18" s="267">
        <f t="shared" si="6"/>
        <v>59.090909090909093</v>
      </c>
      <c r="W18" s="268">
        <v>140</v>
      </c>
      <c r="X18" s="266">
        <f>'[9]мол.без.21'!P17</f>
        <v>77</v>
      </c>
      <c r="Y18" s="267">
        <f t="shared" si="7"/>
        <v>55.000000000000007</v>
      </c>
      <c r="Z18" s="266">
        <f>'[9]мол.без.20'!T17</f>
        <v>67</v>
      </c>
      <c r="AA18" s="75">
        <f>'[9]мол.без.21'!T17</f>
        <v>62</v>
      </c>
      <c r="AB18" s="269">
        <f t="shared" si="8"/>
        <v>92.537313432835816</v>
      </c>
      <c r="AC18" s="233"/>
    </row>
    <row r="19" spans="1:29" ht="16.5" customHeight="1">
      <c r="A19" s="50" t="s">
        <v>74</v>
      </c>
      <c r="B19" s="264">
        <f>'[9]мол.без.20'!D18+'[9]Мол.облік.20'!K18-'[9]Мол.облік.20'!L18+'[9]Мол.облік.20'!M18</f>
        <v>534</v>
      </c>
      <c r="C19" s="56">
        <f>'[9]мол.без.21'!D18+'[9]Мол.обл.21'!K18-'[9]Мол.обл.21'!L18+'[9]Мол.обл.21'!M18</f>
        <v>511</v>
      </c>
      <c r="D19" s="265">
        <f t="shared" si="0"/>
        <v>95.692883895131089</v>
      </c>
      <c r="E19" s="266">
        <f>'[9]мол.без.20'!D18</f>
        <v>328</v>
      </c>
      <c r="F19" s="266">
        <f>'[9]мол.без.21'!D18</f>
        <v>337</v>
      </c>
      <c r="G19" s="267">
        <f t="shared" si="1"/>
        <v>102.74390243902438</v>
      </c>
      <c r="H19" s="266">
        <f>'[9]Мол.облік.20'!D18+'[9]мол.без.20'!F18</f>
        <v>189</v>
      </c>
      <c r="I19" s="266">
        <f>'[9]Мол.обл.21'!D18+'[9]мол.без.21'!F18</f>
        <v>172</v>
      </c>
      <c r="J19" s="267">
        <f t="shared" si="2"/>
        <v>91.005291005290999</v>
      </c>
      <c r="K19" s="266">
        <f>'[9]мол.без.20'!J18</f>
        <v>23</v>
      </c>
      <c r="L19" s="75">
        <f>'[9]мол.без.21'!J18</f>
        <v>29</v>
      </c>
      <c r="M19" s="267">
        <f t="shared" si="3"/>
        <v>126.08695652173914</v>
      </c>
      <c r="N19" s="266">
        <f>'[9]мол.без.20'!$K$7+'[9]мол.без.20'!L18</f>
        <v>93</v>
      </c>
      <c r="O19" s="266">
        <f>'[9]мол.без.21'!$K18+'[9]мол.без.21'!L18</f>
        <v>23</v>
      </c>
      <c r="P19" s="267">
        <f t="shared" si="4"/>
        <v>24.731182795698924</v>
      </c>
      <c r="Q19" s="75">
        <f>'[9]2ПН11 2020'!J21</f>
        <v>291</v>
      </c>
      <c r="R19" s="266">
        <f>'[9]мол.без.21'!M18</f>
        <v>328</v>
      </c>
      <c r="S19" s="267">
        <f t="shared" si="5"/>
        <v>112.7147766323024</v>
      </c>
      <c r="T19" s="266">
        <f>'[9]мол.без.20'!P18+'[9]Мол.облік.20'!M18</f>
        <v>279</v>
      </c>
      <c r="U19" s="266">
        <f>'[9]мол.без.21'!P18+'[9]Мол.обл.21'!M18</f>
        <v>206</v>
      </c>
      <c r="V19" s="267">
        <f t="shared" si="6"/>
        <v>73.835125448028677</v>
      </c>
      <c r="W19" s="268">
        <v>161</v>
      </c>
      <c r="X19" s="266">
        <f>'[9]мол.без.21'!P18</f>
        <v>64</v>
      </c>
      <c r="Y19" s="267">
        <f t="shared" si="7"/>
        <v>39.751552795031053</v>
      </c>
      <c r="Z19" s="266">
        <f>'[9]мол.без.20'!T18</f>
        <v>83</v>
      </c>
      <c r="AA19" s="75">
        <f>'[9]мол.без.21'!T18</f>
        <v>54</v>
      </c>
      <c r="AB19" s="269">
        <f t="shared" si="8"/>
        <v>65.060240963855421</v>
      </c>
      <c r="AC19" s="233"/>
    </row>
    <row r="20" spans="1:29" ht="16.5" customHeight="1">
      <c r="A20" s="50" t="s">
        <v>75</v>
      </c>
      <c r="B20" s="264">
        <f>'[9]мол.без.20'!D19+'[9]Мол.облік.20'!K19-'[9]Мол.облік.20'!L19+'[9]Мол.облік.20'!M19</f>
        <v>983</v>
      </c>
      <c r="C20" s="56">
        <f>'[9]мол.без.21'!D19+'[9]Мол.обл.21'!K19-'[9]Мол.обл.21'!L19+'[9]Мол.обл.21'!M19</f>
        <v>935</v>
      </c>
      <c r="D20" s="265">
        <f t="shared" si="0"/>
        <v>95.116988809766028</v>
      </c>
      <c r="E20" s="266">
        <f>'[9]мол.без.20'!D19</f>
        <v>720</v>
      </c>
      <c r="F20" s="266">
        <f>'[9]мол.без.21'!D19</f>
        <v>753</v>
      </c>
      <c r="G20" s="267">
        <f t="shared" si="1"/>
        <v>104.58333333333334</v>
      </c>
      <c r="H20" s="266">
        <f>'[9]Мол.облік.20'!D19+'[9]мол.без.20'!F19</f>
        <v>285</v>
      </c>
      <c r="I20" s="266">
        <f>'[9]Мол.обл.21'!D19+'[9]мол.без.21'!F19</f>
        <v>170</v>
      </c>
      <c r="J20" s="267">
        <f t="shared" si="2"/>
        <v>59.649122807017541</v>
      </c>
      <c r="K20" s="266">
        <f>'[9]мол.без.20'!J19</f>
        <v>37</v>
      </c>
      <c r="L20" s="75">
        <f>'[9]мол.без.21'!J19</f>
        <v>44</v>
      </c>
      <c r="M20" s="267">
        <f t="shared" si="3"/>
        <v>118.91891891891892</v>
      </c>
      <c r="N20" s="266">
        <f>'[9]мол.без.20'!$K$7+'[9]мол.без.20'!L19</f>
        <v>73</v>
      </c>
      <c r="O20" s="266">
        <f>'[9]мол.без.21'!$K19+'[9]мол.без.21'!L19</f>
        <v>2</v>
      </c>
      <c r="P20" s="267">
        <f t="shared" si="4"/>
        <v>2.7397260273972601</v>
      </c>
      <c r="Q20" s="75">
        <f>'[9]2ПН11 2020'!J22</f>
        <v>679</v>
      </c>
      <c r="R20" s="266">
        <f>'[9]мол.без.21'!M19</f>
        <v>683</v>
      </c>
      <c r="S20" s="267">
        <f t="shared" si="5"/>
        <v>100.58910162002945</v>
      </c>
      <c r="T20" s="266">
        <f>'[9]мол.без.20'!P19+'[9]Мол.облік.20'!M19</f>
        <v>488</v>
      </c>
      <c r="U20" s="266">
        <f>'[9]мол.без.21'!P19+'[9]Мол.обл.21'!M19</f>
        <v>342</v>
      </c>
      <c r="V20" s="267">
        <f t="shared" si="6"/>
        <v>70.081967213114751</v>
      </c>
      <c r="W20" s="268">
        <v>295</v>
      </c>
      <c r="X20" s="266">
        <f>'[9]мол.без.21'!P19</f>
        <v>229</v>
      </c>
      <c r="Y20" s="267">
        <f t="shared" si="7"/>
        <v>77.627118644067792</v>
      </c>
      <c r="Z20" s="266">
        <f>'[9]мол.без.20'!T19</f>
        <v>290</v>
      </c>
      <c r="AA20" s="75">
        <f>'[9]мол.без.21'!T19</f>
        <v>193</v>
      </c>
      <c r="AB20" s="269">
        <f t="shared" si="8"/>
        <v>66.551724137931032</v>
      </c>
      <c r="AC20" s="233"/>
    </row>
    <row r="21" spans="1:29" ht="16.5" customHeight="1">
      <c r="A21" s="50" t="s">
        <v>76</v>
      </c>
      <c r="B21" s="264">
        <f>'[9]мол.без.20'!D20+'[9]Мол.облік.20'!K20-'[9]Мол.облік.20'!L20+'[9]Мол.облік.20'!M20</f>
        <v>376</v>
      </c>
      <c r="C21" s="56">
        <f>'[9]мол.без.21'!D20+'[9]Мол.обл.21'!K20-'[9]Мол.обл.21'!L20+'[9]Мол.обл.21'!M20</f>
        <v>368</v>
      </c>
      <c r="D21" s="265">
        <f t="shared" si="0"/>
        <v>97.872340425531917</v>
      </c>
      <c r="E21" s="266">
        <f>'[9]мол.без.20'!D20</f>
        <v>315</v>
      </c>
      <c r="F21" s="266">
        <f>'[9]мол.без.21'!D20</f>
        <v>314</v>
      </c>
      <c r="G21" s="267">
        <f t="shared" si="1"/>
        <v>99.682539682539684</v>
      </c>
      <c r="H21" s="266">
        <f>'[9]Мол.облік.20'!D20+'[9]мол.без.20'!F20</f>
        <v>72</v>
      </c>
      <c r="I21" s="266">
        <f>'[9]Мол.обл.21'!D20+'[9]мол.без.21'!F20</f>
        <v>88</v>
      </c>
      <c r="J21" s="267">
        <f t="shared" si="2"/>
        <v>122.22222222222223</v>
      </c>
      <c r="K21" s="266">
        <f>'[9]мол.без.20'!J20</f>
        <v>19</v>
      </c>
      <c r="L21" s="75">
        <f>'[9]мол.без.21'!J20</f>
        <v>32</v>
      </c>
      <c r="M21" s="267">
        <f t="shared" si="3"/>
        <v>168.42105263157893</v>
      </c>
      <c r="N21" s="266">
        <f>'[9]мол.без.20'!$K$7+'[9]мол.без.20'!L20</f>
        <v>68</v>
      </c>
      <c r="O21" s="266">
        <f>'[9]мол.без.21'!$K20+'[9]мол.без.21'!L20</f>
        <v>2</v>
      </c>
      <c r="P21" s="267">
        <f t="shared" si="4"/>
        <v>2.9411764705882351</v>
      </c>
      <c r="Q21" s="75">
        <f>'[9]2ПН11 2020'!J23</f>
        <v>305</v>
      </c>
      <c r="R21" s="266">
        <f>'[9]мол.без.21'!M20</f>
        <v>300</v>
      </c>
      <c r="S21" s="267">
        <f t="shared" si="5"/>
        <v>98.360655737704917</v>
      </c>
      <c r="T21" s="266">
        <f>'[9]мол.без.20'!P20+'[9]Мол.облік.20'!M20</f>
        <v>171</v>
      </c>
      <c r="U21" s="266">
        <f>'[9]мол.без.21'!P20+'[9]Мол.обл.21'!M20</f>
        <v>116</v>
      </c>
      <c r="V21" s="267">
        <f t="shared" si="6"/>
        <v>67.836257309941516</v>
      </c>
      <c r="W21" s="268">
        <v>149</v>
      </c>
      <c r="X21" s="266">
        <f>'[9]мол.без.21'!P20</f>
        <v>92</v>
      </c>
      <c r="Y21" s="267">
        <f t="shared" si="7"/>
        <v>61.744966442953022</v>
      </c>
      <c r="Z21" s="266">
        <f>'[9]мол.без.20'!T20</f>
        <v>103</v>
      </c>
      <c r="AA21" s="75">
        <f>'[9]мол.без.21'!T20</f>
        <v>82</v>
      </c>
      <c r="AB21" s="269">
        <f t="shared" si="8"/>
        <v>79.611650485436897</v>
      </c>
      <c r="AC21" s="233"/>
    </row>
    <row r="22" spans="1:29" ht="16.5" customHeight="1">
      <c r="A22" s="50" t="s">
        <v>77</v>
      </c>
      <c r="B22" s="264">
        <f>'[9]мол.без.20'!D21+'[9]Мол.облік.20'!K21-'[9]Мол.облік.20'!L21+'[9]Мол.облік.20'!M21</f>
        <v>755</v>
      </c>
      <c r="C22" s="56">
        <f>'[9]мол.без.21'!D21+'[9]Мол.обл.21'!K21-'[9]Мол.обл.21'!L21+'[9]Мол.обл.21'!M21</f>
        <v>729</v>
      </c>
      <c r="D22" s="265">
        <f t="shared" si="0"/>
        <v>96.556291390728475</v>
      </c>
      <c r="E22" s="266">
        <f>'[9]мол.без.20'!D21</f>
        <v>487</v>
      </c>
      <c r="F22" s="266">
        <f>'[9]мол.без.21'!D21</f>
        <v>491</v>
      </c>
      <c r="G22" s="267">
        <f t="shared" si="1"/>
        <v>100.82135523613962</v>
      </c>
      <c r="H22" s="266">
        <f>'[9]Мол.облік.20'!D21+'[9]мол.без.20'!F21</f>
        <v>95</v>
      </c>
      <c r="I22" s="266">
        <f>'[9]Мол.обл.21'!D21+'[9]мол.без.21'!F21</f>
        <v>119</v>
      </c>
      <c r="J22" s="267">
        <f t="shared" si="2"/>
        <v>125.26315789473684</v>
      </c>
      <c r="K22" s="266">
        <f>'[9]мол.без.20'!J21</f>
        <v>14</v>
      </c>
      <c r="L22" s="75">
        <f>'[9]мол.без.21'!J21</f>
        <v>30</v>
      </c>
      <c r="M22" s="267">
        <f t="shared" si="3"/>
        <v>214.28571428571428</v>
      </c>
      <c r="N22" s="266">
        <f>'[9]мол.без.20'!$K$7+'[9]мол.без.20'!L21</f>
        <v>72</v>
      </c>
      <c r="O22" s="266">
        <f>'[9]мол.без.21'!$K21+'[9]мол.без.21'!L21</f>
        <v>3</v>
      </c>
      <c r="P22" s="267">
        <f t="shared" si="4"/>
        <v>4.1666666666666661</v>
      </c>
      <c r="Q22" s="75">
        <f>'[9]2ПН11 2020'!J24</f>
        <v>443</v>
      </c>
      <c r="R22" s="266">
        <f>'[9]мол.без.21'!M21</f>
        <v>462</v>
      </c>
      <c r="S22" s="267">
        <f t="shared" si="5"/>
        <v>104.28893905191873</v>
      </c>
      <c r="T22" s="266">
        <f>'[9]мол.без.20'!P21+'[9]Мол.облік.20'!M21</f>
        <v>484</v>
      </c>
      <c r="U22" s="266">
        <f>'[9]мол.без.21'!P21+'[9]Мол.обл.21'!M21</f>
        <v>300</v>
      </c>
      <c r="V22" s="267">
        <f t="shared" si="6"/>
        <v>61.983471074380169</v>
      </c>
      <c r="W22" s="268">
        <v>169</v>
      </c>
      <c r="X22" s="266">
        <f>'[9]мол.без.21'!P21</f>
        <v>123</v>
      </c>
      <c r="Y22" s="267">
        <f t="shared" si="7"/>
        <v>72.781065088757401</v>
      </c>
      <c r="Z22" s="266">
        <f>'[9]мол.без.20'!T21</f>
        <v>219</v>
      </c>
      <c r="AA22" s="75">
        <f>'[9]мол.без.21'!T21</f>
        <v>114</v>
      </c>
      <c r="AB22" s="269">
        <f t="shared" si="8"/>
        <v>52.054794520547944</v>
      </c>
      <c r="AC22" s="233"/>
    </row>
    <row r="23" spans="1:29" ht="16.5" customHeight="1">
      <c r="A23" s="50" t="s">
        <v>78</v>
      </c>
      <c r="B23" s="264">
        <f>'[9]мол.без.20'!D22+'[9]Мол.облік.20'!K22-'[9]Мол.облік.20'!L22+'[9]Мол.облік.20'!M22</f>
        <v>380</v>
      </c>
      <c r="C23" s="56">
        <f>'[9]мол.без.21'!D22+'[9]Мол.обл.21'!K22-'[9]Мол.обл.21'!L22+'[9]Мол.обл.21'!M22</f>
        <v>337</v>
      </c>
      <c r="D23" s="265">
        <f t="shared" si="0"/>
        <v>88.68421052631578</v>
      </c>
      <c r="E23" s="266">
        <f>'[9]мол.без.20'!D22</f>
        <v>351</v>
      </c>
      <c r="F23" s="266">
        <f>'[9]мол.без.21'!D22</f>
        <v>314</v>
      </c>
      <c r="G23" s="267">
        <f t="shared" si="1"/>
        <v>89.458689458689449</v>
      </c>
      <c r="H23" s="266">
        <f>'[9]Мол.облік.20'!D22+'[9]мол.без.20'!F22</f>
        <v>108</v>
      </c>
      <c r="I23" s="266">
        <f>'[9]Мол.обл.21'!D22+'[9]мол.без.21'!F22</f>
        <v>97</v>
      </c>
      <c r="J23" s="267">
        <f t="shared" si="2"/>
        <v>89.81481481481481</v>
      </c>
      <c r="K23" s="266">
        <f>'[9]мол.без.20'!J22</f>
        <v>45</v>
      </c>
      <c r="L23" s="75">
        <f>'[9]мол.без.21'!J22</f>
        <v>42</v>
      </c>
      <c r="M23" s="267">
        <f t="shared" si="3"/>
        <v>93.333333333333329</v>
      </c>
      <c r="N23" s="266">
        <f>'[9]мол.без.20'!$K$7+'[9]мол.без.20'!L22</f>
        <v>70</v>
      </c>
      <c r="O23" s="266">
        <f>'[9]мол.без.21'!$K22+'[9]мол.без.21'!L22</f>
        <v>5</v>
      </c>
      <c r="P23" s="267">
        <f t="shared" si="4"/>
        <v>7.1428571428571423</v>
      </c>
      <c r="Q23" s="75">
        <f>'[9]2ПН11 2020'!J25</f>
        <v>343</v>
      </c>
      <c r="R23" s="266">
        <f>'[9]мол.без.21'!M22</f>
        <v>287</v>
      </c>
      <c r="S23" s="267">
        <f t="shared" si="5"/>
        <v>83.673469387755105</v>
      </c>
      <c r="T23" s="266">
        <f>'[9]мол.без.20'!P22+'[9]Мол.облік.20'!M22</f>
        <v>157</v>
      </c>
      <c r="U23" s="266">
        <f>'[9]мол.без.21'!P22+'[9]Мол.обл.21'!M22</f>
        <v>102</v>
      </c>
      <c r="V23" s="267">
        <f t="shared" si="6"/>
        <v>64.968152866242036</v>
      </c>
      <c r="W23" s="268">
        <v>215</v>
      </c>
      <c r="X23" s="266">
        <f>'[9]мол.без.21'!P22</f>
        <v>89</v>
      </c>
      <c r="Y23" s="267">
        <f t="shared" si="7"/>
        <v>41.395348837209298</v>
      </c>
      <c r="Z23" s="266">
        <f>'[9]мол.без.20'!T22</f>
        <v>117</v>
      </c>
      <c r="AA23" s="75">
        <f>'[9]мол.без.21'!T22</f>
        <v>80</v>
      </c>
      <c r="AB23" s="269">
        <f t="shared" si="8"/>
        <v>68.376068376068375</v>
      </c>
      <c r="AC23" s="233"/>
    </row>
    <row r="24" spans="1:29" ht="16.5" customHeight="1">
      <c r="A24" s="50" t="s">
        <v>79</v>
      </c>
      <c r="B24" s="264">
        <f>'[9]мол.без.20'!D23+'[9]Мол.облік.20'!K23-'[9]Мол.облік.20'!L23+'[9]Мол.облік.20'!M23</f>
        <v>320</v>
      </c>
      <c r="C24" s="56">
        <f>'[9]мол.без.21'!D23+'[9]Мол.обл.21'!K23-'[9]Мол.обл.21'!L23+'[9]Мол.обл.21'!M23</f>
        <v>294</v>
      </c>
      <c r="D24" s="265">
        <f t="shared" si="0"/>
        <v>91.875</v>
      </c>
      <c r="E24" s="266">
        <f>'[9]мол.без.20'!D23</f>
        <v>237</v>
      </c>
      <c r="F24" s="266">
        <f>'[9]мол.без.21'!D23</f>
        <v>262</v>
      </c>
      <c r="G24" s="267">
        <f t="shared" si="1"/>
        <v>110.54852320675106</v>
      </c>
      <c r="H24" s="266">
        <f>'[9]Мол.облік.20'!D23+'[9]мол.без.20'!F23</f>
        <v>122</v>
      </c>
      <c r="I24" s="266">
        <f>'[9]Мол.обл.21'!D23+'[9]мол.без.21'!F23</f>
        <v>85</v>
      </c>
      <c r="J24" s="267">
        <f t="shared" si="2"/>
        <v>69.672131147540981</v>
      </c>
      <c r="K24" s="266">
        <f>'[9]мол.без.20'!J23</f>
        <v>20</v>
      </c>
      <c r="L24" s="75">
        <f>'[9]мол.без.21'!J23</f>
        <v>27</v>
      </c>
      <c r="M24" s="267">
        <f t="shared" si="3"/>
        <v>135</v>
      </c>
      <c r="N24" s="266">
        <f>'[9]мол.без.20'!$K$7+'[9]мол.без.20'!L23</f>
        <v>89</v>
      </c>
      <c r="O24" s="266">
        <f>'[9]мол.без.21'!$K23+'[9]мол.без.21'!L23</f>
        <v>3</v>
      </c>
      <c r="P24" s="267">
        <f t="shared" si="4"/>
        <v>3.3707865168539324</v>
      </c>
      <c r="Q24" s="75">
        <f>'[9]2ПН11 2020'!J26</f>
        <v>210</v>
      </c>
      <c r="R24" s="266">
        <f>'[9]мол.без.21'!M23</f>
        <v>227</v>
      </c>
      <c r="S24" s="267">
        <f t="shared" si="5"/>
        <v>108.09523809523809</v>
      </c>
      <c r="T24" s="266">
        <f>'[9]мол.без.20'!P23+'[9]Мол.облік.20'!M23</f>
        <v>118</v>
      </c>
      <c r="U24" s="266">
        <f>'[9]мол.без.21'!P23+'[9]Мол.обл.21'!M23</f>
        <v>97</v>
      </c>
      <c r="V24" s="267">
        <f t="shared" si="6"/>
        <v>82.203389830508485</v>
      </c>
      <c r="W24" s="268">
        <v>119</v>
      </c>
      <c r="X24" s="266">
        <f>'[9]мол.без.21'!P23</f>
        <v>71</v>
      </c>
      <c r="Y24" s="267">
        <f t="shared" si="7"/>
        <v>59.663865546218489</v>
      </c>
      <c r="Z24" s="266">
        <f>'[9]мол.без.20'!T23</f>
        <v>68</v>
      </c>
      <c r="AA24" s="75">
        <f>'[9]мол.без.21'!T23</f>
        <v>56</v>
      </c>
      <c r="AB24" s="269">
        <f t="shared" si="8"/>
        <v>82.35294117647058</v>
      </c>
      <c r="AC24" s="233"/>
    </row>
    <row r="25" spans="1:29" ht="16.5" customHeight="1">
      <c r="A25" s="50" t="s">
        <v>80</v>
      </c>
      <c r="B25" s="264">
        <f>'[9]мол.без.20'!D24+'[9]Мол.облік.20'!K24-'[9]Мол.облік.20'!L24+'[9]Мол.облік.20'!M24</f>
        <v>458</v>
      </c>
      <c r="C25" s="56">
        <f>'[9]мол.без.21'!D24+'[9]Мол.обл.21'!K24-'[9]Мол.обл.21'!L24+'[9]Мол.обл.21'!M24</f>
        <v>434</v>
      </c>
      <c r="D25" s="265">
        <f t="shared" si="0"/>
        <v>94.75982532751091</v>
      </c>
      <c r="E25" s="266">
        <f>'[9]мол.без.20'!D24</f>
        <v>381</v>
      </c>
      <c r="F25" s="266">
        <f>'[9]мол.без.21'!D24</f>
        <v>373</v>
      </c>
      <c r="G25" s="267">
        <f t="shared" si="1"/>
        <v>97.900262467191595</v>
      </c>
      <c r="H25" s="266">
        <f>'[9]Мол.облік.20'!D24+'[9]мол.без.20'!F24</f>
        <v>138</v>
      </c>
      <c r="I25" s="266">
        <f>'[9]Мол.обл.21'!D24+'[9]мол.без.21'!F24</f>
        <v>131</v>
      </c>
      <c r="J25" s="267">
        <f t="shared" si="2"/>
        <v>94.927536231884062</v>
      </c>
      <c r="K25" s="266">
        <f>'[9]мол.без.20'!J24</f>
        <v>23</v>
      </c>
      <c r="L25" s="75">
        <f>'[9]мол.без.21'!J24</f>
        <v>20</v>
      </c>
      <c r="M25" s="267">
        <f t="shared" si="3"/>
        <v>86.956521739130437</v>
      </c>
      <c r="N25" s="266">
        <f>'[9]мол.без.20'!$K$7+'[9]мол.без.20'!L24</f>
        <v>94</v>
      </c>
      <c r="O25" s="266">
        <f>'[9]мол.без.21'!$K24+'[9]мол.без.21'!L24</f>
        <v>16</v>
      </c>
      <c r="P25" s="267">
        <f t="shared" si="4"/>
        <v>17.021276595744681</v>
      </c>
      <c r="Q25" s="75">
        <f>'[9]2ПН11 2020'!J27</f>
        <v>367</v>
      </c>
      <c r="R25" s="266">
        <f>'[9]мол.без.21'!M24</f>
        <v>356</v>
      </c>
      <c r="S25" s="267">
        <f t="shared" si="5"/>
        <v>97.002724795640333</v>
      </c>
      <c r="T25" s="266">
        <f>'[9]мол.без.20'!P24+'[9]Мол.облік.20'!M24</f>
        <v>172</v>
      </c>
      <c r="U25" s="266">
        <f>'[9]мол.без.21'!P24+'[9]Мол.обл.21'!M24</f>
        <v>118</v>
      </c>
      <c r="V25" s="267">
        <f t="shared" si="6"/>
        <v>68.604651162790702</v>
      </c>
      <c r="W25" s="268">
        <v>195</v>
      </c>
      <c r="X25" s="266">
        <f>'[9]мол.без.21'!P24</f>
        <v>98</v>
      </c>
      <c r="Y25" s="267">
        <f t="shared" si="7"/>
        <v>50.256410256410255</v>
      </c>
      <c r="Z25" s="266">
        <f>'[9]мол.без.20'!T24</f>
        <v>121</v>
      </c>
      <c r="AA25" s="75">
        <f>'[9]мол.без.21'!T24</f>
        <v>84</v>
      </c>
      <c r="AB25" s="269">
        <f t="shared" si="8"/>
        <v>69.421487603305792</v>
      </c>
      <c r="AC25" s="233"/>
    </row>
    <row r="26" spans="1:29" ht="16.5" customHeight="1">
      <c r="A26" s="50" t="s">
        <v>81</v>
      </c>
      <c r="B26" s="264">
        <f>'[9]мол.без.20'!D25+'[9]Мол.облік.20'!K25-'[9]Мол.облік.20'!L25+'[9]Мол.облік.20'!M25</f>
        <v>641</v>
      </c>
      <c r="C26" s="56">
        <f>'[9]мол.без.21'!D25+'[9]Мол.обл.21'!K25-'[9]Мол.обл.21'!L25+'[9]Мол.обл.21'!M25</f>
        <v>634</v>
      </c>
      <c r="D26" s="265">
        <f t="shared" si="0"/>
        <v>98.907956318252729</v>
      </c>
      <c r="E26" s="266">
        <f>'[9]мол.без.20'!D25</f>
        <v>326</v>
      </c>
      <c r="F26" s="266">
        <f>'[9]мол.без.21'!D25</f>
        <v>373</v>
      </c>
      <c r="G26" s="267">
        <f t="shared" si="1"/>
        <v>114.41717791411044</v>
      </c>
      <c r="H26" s="266">
        <f>'[9]Мол.облік.20'!D25+'[9]мол.без.20'!F25</f>
        <v>174</v>
      </c>
      <c r="I26" s="266">
        <f>'[9]Мол.обл.21'!D25+'[9]мол.без.21'!F25</f>
        <v>170</v>
      </c>
      <c r="J26" s="267">
        <f t="shared" si="2"/>
        <v>97.701149425287355</v>
      </c>
      <c r="K26" s="266">
        <f>'[9]мол.без.20'!J25</f>
        <v>34</v>
      </c>
      <c r="L26" s="75">
        <f>'[9]мол.без.21'!J25</f>
        <v>36</v>
      </c>
      <c r="M26" s="267">
        <f t="shared" si="3"/>
        <v>105.88235294117648</v>
      </c>
      <c r="N26" s="266">
        <f>'[9]мол.без.20'!$K$7+'[9]мол.без.20'!L25</f>
        <v>109</v>
      </c>
      <c r="O26" s="266">
        <f>'[9]мол.без.21'!$K25+'[9]мол.без.21'!L25</f>
        <v>48</v>
      </c>
      <c r="P26" s="267">
        <f t="shared" si="4"/>
        <v>44.036697247706428</v>
      </c>
      <c r="Q26" s="75">
        <f>'[9]2ПН11 2020'!J28</f>
        <v>267</v>
      </c>
      <c r="R26" s="266">
        <f>'[9]мол.без.21'!M25</f>
        <v>301</v>
      </c>
      <c r="S26" s="267">
        <f t="shared" si="5"/>
        <v>112.73408239700376</v>
      </c>
      <c r="T26" s="266">
        <f>'[9]мол.без.20'!P25+'[9]Мол.облік.20'!M25</f>
        <v>370</v>
      </c>
      <c r="U26" s="266">
        <f>'[9]мол.без.21'!P25+'[9]Мол.обл.21'!M25</f>
        <v>294</v>
      </c>
      <c r="V26" s="267">
        <f t="shared" si="6"/>
        <v>79.459459459459453</v>
      </c>
      <c r="W26" s="268">
        <v>171</v>
      </c>
      <c r="X26" s="266">
        <f>'[9]мол.без.21'!P25</f>
        <v>85</v>
      </c>
      <c r="Y26" s="267">
        <f t="shared" si="7"/>
        <v>49.707602339181285</v>
      </c>
      <c r="Z26" s="266">
        <f>'[9]мол.без.20'!T25</f>
        <v>85</v>
      </c>
      <c r="AA26" s="75">
        <f>'[9]мол.без.21'!T25</f>
        <v>65</v>
      </c>
      <c r="AB26" s="269">
        <f t="shared" si="8"/>
        <v>76.470588235294116</v>
      </c>
      <c r="AC26" s="233"/>
    </row>
    <row r="27" spans="1:29" ht="16.5" customHeight="1">
      <c r="A27" s="50" t="s">
        <v>82</v>
      </c>
      <c r="B27" s="264">
        <f>'[9]мол.без.20'!D26+'[9]Мол.облік.20'!K26-'[9]Мол.облік.20'!L26+'[9]Мол.облік.20'!M26</f>
        <v>555</v>
      </c>
      <c r="C27" s="56">
        <f>'[9]мол.без.21'!D26+'[9]Мол.обл.21'!K26-'[9]Мол.обл.21'!L26+'[9]Мол.обл.21'!M26</f>
        <v>522</v>
      </c>
      <c r="D27" s="265">
        <f t="shared" si="0"/>
        <v>94.054054054054063</v>
      </c>
      <c r="E27" s="266">
        <f>'[9]мол.без.20'!D26</f>
        <v>402</v>
      </c>
      <c r="F27" s="266">
        <f>'[9]мол.без.21'!D26</f>
        <v>346</v>
      </c>
      <c r="G27" s="267">
        <f t="shared" si="1"/>
        <v>86.069651741293526</v>
      </c>
      <c r="H27" s="266">
        <f>'[9]Мол.облік.20'!D26+'[9]мол.без.20'!F26</f>
        <v>116</v>
      </c>
      <c r="I27" s="266">
        <f>'[9]Мол.обл.21'!D26+'[9]мол.без.21'!F26</f>
        <v>112</v>
      </c>
      <c r="J27" s="267">
        <f t="shared" si="2"/>
        <v>96.551724137931032</v>
      </c>
      <c r="K27" s="266">
        <f>'[9]мол.без.20'!J26</f>
        <v>51</v>
      </c>
      <c r="L27" s="75">
        <f>'[9]мол.без.21'!J26</f>
        <v>41</v>
      </c>
      <c r="M27" s="267">
        <f t="shared" si="3"/>
        <v>80.392156862745097</v>
      </c>
      <c r="N27" s="266">
        <f>'[9]мол.без.20'!$K$7+'[9]мол.без.20'!L26</f>
        <v>102</v>
      </c>
      <c r="O27" s="266">
        <f>'[9]мол.без.21'!$K26+'[9]мол.без.21'!L26</f>
        <v>5</v>
      </c>
      <c r="P27" s="267">
        <f t="shared" si="4"/>
        <v>4.9019607843137258</v>
      </c>
      <c r="Q27" s="75">
        <f>'[9]2ПН11 2020'!J29</f>
        <v>356</v>
      </c>
      <c r="R27" s="266">
        <f>'[9]мол.без.21'!M26</f>
        <v>315</v>
      </c>
      <c r="S27" s="267">
        <f t="shared" si="5"/>
        <v>88.483146067415731</v>
      </c>
      <c r="T27" s="266">
        <f>'[9]мол.без.20'!P26+'[9]Мол.облік.20'!M26</f>
        <v>264</v>
      </c>
      <c r="U27" s="266">
        <f>'[9]мол.без.21'!P26+'[9]Мол.обл.21'!M26</f>
        <v>211</v>
      </c>
      <c r="V27" s="267">
        <f t="shared" si="6"/>
        <v>79.924242424242422</v>
      </c>
      <c r="W27" s="268">
        <v>200</v>
      </c>
      <c r="X27" s="266">
        <f>'[9]мол.без.21'!P26</f>
        <v>75</v>
      </c>
      <c r="Y27" s="267">
        <f t="shared" si="7"/>
        <v>37.5</v>
      </c>
      <c r="Z27" s="266">
        <f>'[9]мол.без.20'!T26</f>
        <v>101</v>
      </c>
      <c r="AA27" s="75">
        <f>'[9]мол.без.21'!T26</f>
        <v>61</v>
      </c>
      <c r="AB27" s="269">
        <f t="shared" si="8"/>
        <v>60.396039603960396</v>
      </c>
      <c r="AC27" s="233"/>
    </row>
    <row r="28" spans="1:29" ht="16.5" customHeight="1">
      <c r="A28" s="50" t="s">
        <v>83</v>
      </c>
      <c r="B28" s="264">
        <f>'[9]мол.без.20'!D27+'[9]Мол.облік.20'!K27-'[9]Мол.облік.20'!L27+'[9]Мол.облік.20'!M27</f>
        <v>721</v>
      </c>
      <c r="C28" s="56">
        <f>'[9]мол.без.21'!D27+'[9]Мол.обл.21'!K27-'[9]Мол.обл.21'!L27+'[9]Мол.обл.21'!M27</f>
        <v>677</v>
      </c>
      <c r="D28" s="265">
        <f t="shared" si="0"/>
        <v>93.897364771151189</v>
      </c>
      <c r="E28" s="266">
        <f>'[9]мол.без.20'!D27</f>
        <v>432</v>
      </c>
      <c r="F28" s="266">
        <f>'[9]мол.без.21'!D27</f>
        <v>388</v>
      </c>
      <c r="G28" s="267">
        <f t="shared" si="1"/>
        <v>89.81481481481481</v>
      </c>
      <c r="H28" s="266">
        <f>'[9]Мол.облік.20'!D27+'[9]мол.без.20'!F27</f>
        <v>237</v>
      </c>
      <c r="I28" s="266">
        <f>'[9]Мол.обл.21'!D27+'[9]мол.без.21'!F27</f>
        <v>200</v>
      </c>
      <c r="J28" s="267">
        <f t="shared" si="2"/>
        <v>84.388185654008439</v>
      </c>
      <c r="K28" s="266">
        <f>'[9]мол.без.20'!J27</f>
        <v>62</v>
      </c>
      <c r="L28" s="75">
        <f>'[9]мол.без.21'!J27</f>
        <v>38</v>
      </c>
      <c r="M28" s="267">
        <f t="shared" si="3"/>
        <v>61.29032258064516</v>
      </c>
      <c r="N28" s="266">
        <f>'[9]мол.без.20'!$K$7+'[9]мол.без.20'!L27</f>
        <v>84</v>
      </c>
      <c r="O28" s="266">
        <f>'[9]мол.без.21'!$K27+'[9]мол.без.21'!L27</f>
        <v>30</v>
      </c>
      <c r="P28" s="267">
        <f t="shared" si="4"/>
        <v>35.714285714285715</v>
      </c>
      <c r="Q28" s="75">
        <f>'[9]2ПН11 2020'!J30</f>
        <v>411</v>
      </c>
      <c r="R28" s="266">
        <f>'[9]мол.без.21'!M27</f>
        <v>367</v>
      </c>
      <c r="S28" s="267">
        <f t="shared" si="5"/>
        <v>89.294403892944047</v>
      </c>
      <c r="T28" s="266">
        <f>'[9]мол.без.20'!P27+'[9]Мол.облік.20'!M27</f>
        <v>404</v>
      </c>
      <c r="U28" s="266">
        <f>'[9]мол.без.21'!P27+'[9]Мол.обл.21'!M27</f>
        <v>294</v>
      </c>
      <c r="V28" s="267">
        <f t="shared" si="6"/>
        <v>72.772277227722768</v>
      </c>
      <c r="W28" s="268">
        <v>204</v>
      </c>
      <c r="X28" s="266">
        <f>'[9]мол.без.21'!P27</f>
        <v>69</v>
      </c>
      <c r="Y28" s="267">
        <f t="shared" si="7"/>
        <v>33.82352941176471</v>
      </c>
      <c r="Z28" s="266">
        <f>'[9]мол.без.20'!T27</f>
        <v>99</v>
      </c>
      <c r="AA28" s="75">
        <f>'[9]мол.без.21'!T27</f>
        <v>63</v>
      </c>
      <c r="AB28" s="269">
        <f t="shared" si="8"/>
        <v>63.636363636363633</v>
      </c>
      <c r="AC28" s="233"/>
    </row>
    <row r="29" spans="1:29" ht="16.5" customHeight="1">
      <c r="A29" s="50" t="s">
        <v>84</v>
      </c>
      <c r="B29" s="264">
        <f>'[9]мол.без.20'!D28+'[9]Мол.облік.20'!K28-'[9]Мол.облік.20'!L28+'[9]Мол.облік.20'!M28</f>
        <v>451</v>
      </c>
      <c r="C29" s="56">
        <f>'[9]мол.без.21'!D28+'[9]Мол.обл.21'!K28-'[9]Мол.обл.21'!L28+'[9]Мол.обл.21'!M28</f>
        <v>421</v>
      </c>
      <c r="D29" s="265">
        <f t="shared" si="0"/>
        <v>93.348115299334808</v>
      </c>
      <c r="E29" s="266">
        <f>'[9]мол.без.20'!D28</f>
        <v>380</v>
      </c>
      <c r="F29" s="266">
        <f>'[9]мол.без.21'!D28</f>
        <v>344</v>
      </c>
      <c r="G29" s="267">
        <f t="shared" si="1"/>
        <v>90.526315789473685</v>
      </c>
      <c r="H29" s="266">
        <f>'[9]Мол.облік.20'!D28+'[9]мол.без.20'!F28</f>
        <v>111</v>
      </c>
      <c r="I29" s="266">
        <f>'[9]Мол.обл.21'!D28+'[9]мол.без.21'!F28</f>
        <v>98</v>
      </c>
      <c r="J29" s="267">
        <f t="shared" si="2"/>
        <v>88.288288288288285</v>
      </c>
      <c r="K29" s="266">
        <f>'[9]мол.без.20'!J28</f>
        <v>27</v>
      </c>
      <c r="L29" s="75">
        <f>'[9]мол.без.21'!J28</f>
        <v>15</v>
      </c>
      <c r="M29" s="267">
        <f t="shared" si="3"/>
        <v>55.555555555555557</v>
      </c>
      <c r="N29" s="266">
        <f>'[9]мол.без.20'!$K$7+'[9]мол.без.20'!L28</f>
        <v>94</v>
      </c>
      <c r="O29" s="266">
        <f>'[9]мол.без.21'!$K28+'[9]мол.без.21'!L28</f>
        <v>4</v>
      </c>
      <c r="P29" s="267">
        <f t="shared" si="4"/>
        <v>4.2553191489361701</v>
      </c>
      <c r="Q29" s="75">
        <f>'[9]2ПН11 2020'!J31</f>
        <v>360</v>
      </c>
      <c r="R29" s="266">
        <f>'[9]мол.без.21'!M28</f>
        <v>332</v>
      </c>
      <c r="S29" s="267">
        <f t="shared" si="5"/>
        <v>92.222222222222229</v>
      </c>
      <c r="T29" s="266">
        <f>'[9]мол.без.20'!P28+'[9]Мол.облік.20'!M28</f>
        <v>218</v>
      </c>
      <c r="U29" s="266">
        <f>'[9]мол.без.21'!P28+'[9]Мол.обл.21'!M28</f>
        <v>147</v>
      </c>
      <c r="V29" s="267">
        <f t="shared" si="6"/>
        <v>67.431192660550451</v>
      </c>
      <c r="W29" s="268">
        <v>173</v>
      </c>
      <c r="X29" s="266">
        <f>'[9]мол.без.21'!P28</f>
        <v>96</v>
      </c>
      <c r="Y29" s="267">
        <f t="shared" si="7"/>
        <v>55.49132947976878</v>
      </c>
      <c r="Z29" s="266">
        <f>'[9]мол.без.20'!T28</f>
        <v>134</v>
      </c>
      <c r="AA29" s="75">
        <f>'[9]мол.без.21'!T28</f>
        <v>91</v>
      </c>
      <c r="AB29" s="269">
        <f t="shared" si="8"/>
        <v>67.910447761194021</v>
      </c>
      <c r="AC29" s="233"/>
    </row>
    <row r="30" spans="1:29" ht="16.5" customHeight="1">
      <c r="A30" s="50" t="s">
        <v>85</v>
      </c>
      <c r="B30" s="264">
        <f>'[9]мол.без.20'!D29+'[9]Мол.облік.20'!K29-'[9]Мол.облік.20'!L29+'[9]Мол.облік.20'!M29</f>
        <v>926</v>
      </c>
      <c r="C30" s="56">
        <f>'[9]мол.без.21'!D29+'[9]Мол.обл.21'!K29-'[9]Мол.обл.21'!L29+'[9]Мол.обл.21'!M29</f>
        <v>879</v>
      </c>
      <c r="D30" s="265">
        <f t="shared" si="0"/>
        <v>94.9244060475162</v>
      </c>
      <c r="E30" s="266">
        <f>'[9]мол.без.20'!D29</f>
        <v>651</v>
      </c>
      <c r="F30" s="266">
        <f>'[9]мол.без.21'!D29</f>
        <v>595</v>
      </c>
      <c r="G30" s="267">
        <f t="shared" si="1"/>
        <v>91.397849462365585</v>
      </c>
      <c r="H30" s="266">
        <f>'[9]Мол.облік.20'!D29+'[9]мол.без.20'!F29</f>
        <v>171</v>
      </c>
      <c r="I30" s="266">
        <f>'[9]Мол.обл.21'!D29+'[9]мол.без.21'!F29</f>
        <v>162</v>
      </c>
      <c r="J30" s="267">
        <f t="shared" si="2"/>
        <v>94.73684210526315</v>
      </c>
      <c r="K30" s="266">
        <f>'[9]мол.без.20'!J29</f>
        <v>19</v>
      </c>
      <c r="L30" s="75">
        <f>'[9]мол.без.21'!J29</f>
        <v>34</v>
      </c>
      <c r="M30" s="267">
        <f t="shared" si="3"/>
        <v>178.94736842105263</v>
      </c>
      <c r="N30" s="266">
        <f>'[9]мол.без.20'!$K$7+'[9]мол.без.20'!L29</f>
        <v>74</v>
      </c>
      <c r="O30" s="266">
        <f>'[9]мол.без.21'!$K29+'[9]мол.без.21'!L29</f>
        <v>23</v>
      </c>
      <c r="P30" s="267">
        <f t="shared" si="4"/>
        <v>31.081081081081081</v>
      </c>
      <c r="Q30" s="75">
        <f>'[9]2ПН11 2020'!J32</f>
        <v>562</v>
      </c>
      <c r="R30" s="266">
        <f>'[9]мол.без.21'!M29</f>
        <v>477</v>
      </c>
      <c r="S30" s="267">
        <f t="shared" si="5"/>
        <v>84.87544483985765</v>
      </c>
      <c r="T30" s="266">
        <f>'[9]мол.без.20'!P29+'[9]Мол.облік.20'!M29</f>
        <v>506</v>
      </c>
      <c r="U30" s="266">
        <f>'[9]мол.без.21'!P29+'[9]Мол.обл.21'!M29</f>
        <v>315</v>
      </c>
      <c r="V30" s="267">
        <f t="shared" si="6"/>
        <v>62.252964426877469</v>
      </c>
      <c r="W30" s="268">
        <v>268</v>
      </c>
      <c r="X30" s="266">
        <f>'[9]мол.без.21'!P29</f>
        <v>140</v>
      </c>
      <c r="Y30" s="267">
        <f t="shared" si="7"/>
        <v>52.238805970149251</v>
      </c>
      <c r="Z30" s="266">
        <f>'[9]мол.без.20'!T29</f>
        <v>241</v>
      </c>
      <c r="AA30" s="75">
        <f>'[9]мол.без.21'!T29</f>
        <v>127</v>
      </c>
      <c r="AB30" s="269">
        <f t="shared" si="8"/>
        <v>52.697095435684652</v>
      </c>
      <c r="AC30" s="233"/>
    </row>
    <row r="31" spans="1:29" s="54" customFormat="1" ht="16.5" customHeight="1">
      <c r="A31" s="11" t="s">
        <v>86</v>
      </c>
      <c r="B31" s="264">
        <f>'[9]мол.без.20'!D30+'[9]Мол.облік.20'!K30-'[9]Мол.облік.20'!L30+'[9]Мол.облік.20'!M30</f>
        <v>818</v>
      </c>
      <c r="C31" s="56">
        <f>'[9]мол.без.21'!D30+'[9]Мол.обл.21'!K30-'[9]Мол.обл.21'!L30+'[9]Мол.обл.21'!M30</f>
        <v>712</v>
      </c>
      <c r="D31" s="265">
        <f t="shared" si="0"/>
        <v>87.041564792176047</v>
      </c>
      <c r="E31" s="266">
        <f>'[9]мол.без.20'!D30</f>
        <v>437</v>
      </c>
      <c r="F31" s="266">
        <f>'[9]мол.без.21'!D30</f>
        <v>413</v>
      </c>
      <c r="G31" s="267">
        <f t="shared" si="1"/>
        <v>94.508009153318071</v>
      </c>
      <c r="H31" s="266">
        <f>'[9]Мол.облік.20'!D30+'[9]мол.без.20'!F30</f>
        <v>270</v>
      </c>
      <c r="I31" s="266">
        <f>'[9]Мол.обл.21'!D30+'[9]мол.без.21'!F30</f>
        <v>207</v>
      </c>
      <c r="J31" s="267">
        <f t="shared" si="2"/>
        <v>76.666666666666671</v>
      </c>
      <c r="K31" s="266">
        <f>'[9]мол.без.20'!J30</f>
        <v>24</v>
      </c>
      <c r="L31" s="75">
        <f>'[9]мол.без.21'!J30</f>
        <v>28</v>
      </c>
      <c r="M31" s="267">
        <f t="shared" si="3"/>
        <v>116.66666666666667</v>
      </c>
      <c r="N31" s="266">
        <f>'[9]мол.без.20'!$K$7+'[9]мол.без.20'!L30</f>
        <v>71</v>
      </c>
      <c r="O31" s="266">
        <f>'[9]мол.без.21'!$K30+'[9]мол.без.21'!L30</f>
        <v>2</v>
      </c>
      <c r="P31" s="267">
        <f t="shared" si="4"/>
        <v>2.8169014084507045</v>
      </c>
      <c r="Q31" s="75">
        <f>'[9]2ПН11 2020'!J33</f>
        <v>421</v>
      </c>
      <c r="R31" s="266">
        <f>'[9]мол.без.21'!M30</f>
        <v>343</v>
      </c>
      <c r="S31" s="267">
        <f t="shared" si="5"/>
        <v>81.472684085510693</v>
      </c>
      <c r="T31" s="266">
        <f>'[9]мол.без.20'!P30+'[9]Мол.облік.20'!M30</f>
        <v>427</v>
      </c>
      <c r="U31" s="266">
        <f>'[9]мол.без.21'!P30+'[9]Мол.обл.21'!M30</f>
        <v>301</v>
      </c>
      <c r="V31" s="267">
        <f t="shared" si="6"/>
        <v>70.491803278688522</v>
      </c>
      <c r="W31" s="31">
        <v>208</v>
      </c>
      <c r="X31" s="266">
        <f>'[9]мол.без.21'!P30</f>
        <v>68</v>
      </c>
      <c r="Y31" s="267">
        <f t="shared" si="7"/>
        <v>32.692307692307693</v>
      </c>
      <c r="Z31" s="266">
        <f>'[9]мол.без.20'!T30</f>
        <v>137</v>
      </c>
      <c r="AA31" s="75">
        <f>'[9]мол.без.21'!T30</f>
        <v>53</v>
      </c>
      <c r="AB31" s="269">
        <f t="shared" si="8"/>
        <v>38.686131386861319</v>
      </c>
      <c r="AC31" s="234"/>
    </row>
    <row r="32" spans="1:29" ht="16.5" customHeight="1">
      <c r="A32" s="50" t="s">
        <v>87</v>
      </c>
      <c r="B32" s="264">
        <f>'[9]мол.без.20'!D31+'[9]Мол.облік.20'!K31-'[9]Мол.облік.20'!L31+'[9]Мол.облік.20'!M31</f>
        <v>426</v>
      </c>
      <c r="C32" s="56">
        <f>'[9]мол.без.21'!D31+'[9]Мол.обл.21'!K31-'[9]Мол.обл.21'!L31+'[9]Мол.обл.21'!M31</f>
        <v>364</v>
      </c>
      <c r="D32" s="265">
        <f t="shared" si="0"/>
        <v>85.44600938967136</v>
      </c>
      <c r="E32" s="266">
        <f>'[9]мол.без.20'!D31</f>
        <v>362</v>
      </c>
      <c r="F32" s="266">
        <f>'[9]мол.без.21'!D31</f>
        <v>339</v>
      </c>
      <c r="G32" s="267">
        <f t="shared" si="1"/>
        <v>93.646408839778999</v>
      </c>
      <c r="H32" s="266">
        <f>'[9]Мол.облік.20'!D31+'[9]мол.без.20'!F31</f>
        <v>110</v>
      </c>
      <c r="I32" s="266">
        <f>'[9]Мол.обл.21'!D31+'[9]мол.без.21'!F31</f>
        <v>82</v>
      </c>
      <c r="J32" s="267">
        <f t="shared" si="2"/>
        <v>74.545454545454547</v>
      </c>
      <c r="K32" s="266">
        <f>'[9]мол.без.20'!J31</f>
        <v>9</v>
      </c>
      <c r="L32" s="75">
        <f>'[9]мол.без.21'!J31</f>
        <v>26</v>
      </c>
      <c r="M32" s="267">
        <f t="shared" si="3"/>
        <v>288.88888888888886</v>
      </c>
      <c r="N32" s="266">
        <f>'[9]мол.без.20'!$K$7+'[9]мол.без.20'!L31</f>
        <v>76</v>
      </c>
      <c r="O32" s="266">
        <f>'[9]мол.без.21'!$K31+'[9]мол.без.21'!L31</f>
        <v>9</v>
      </c>
      <c r="P32" s="267">
        <f t="shared" si="4"/>
        <v>11.842105263157894</v>
      </c>
      <c r="Q32" s="75">
        <f>'[9]2ПН11 2020'!J34</f>
        <v>354</v>
      </c>
      <c r="R32" s="266">
        <f>'[9]мол.без.21'!M31</f>
        <v>321</v>
      </c>
      <c r="S32" s="267">
        <f t="shared" si="5"/>
        <v>90.677966101694921</v>
      </c>
      <c r="T32" s="266">
        <f>'[9]мол.без.20'!P31+'[9]Мол.облік.20'!M31</f>
        <v>164</v>
      </c>
      <c r="U32" s="266">
        <f>'[9]мол.без.21'!P31+'[9]Мол.обл.21'!M31</f>
        <v>99</v>
      </c>
      <c r="V32" s="267">
        <f t="shared" si="6"/>
        <v>60.365853658536587</v>
      </c>
      <c r="W32" s="268">
        <v>191</v>
      </c>
      <c r="X32" s="266">
        <f>'[9]мол.без.21'!P31</f>
        <v>88</v>
      </c>
      <c r="Y32" s="267">
        <f t="shared" si="7"/>
        <v>46.073298429319372</v>
      </c>
      <c r="Z32" s="266">
        <f>'[9]мол.без.20'!T31</f>
        <v>140</v>
      </c>
      <c r="AA32" s="75">
        <f>'[9]мол.без.21'!T31</f>
        <v>80</v>
      </c>
      <c r="AB32" s="269">
        <f t="shared" si="8"/>
        <v>57.142857142857139</v>
      </c>
      <c r="AC32" s="233"/>
    </row>
    <row r="33" spans="1:29" ht="16.5" customHeight="1">
      <c r="A33" s="50" t="s">
        <v>88</v>
      </c>
      <c r="B33" s="264">
        <f>'[9]мол.без.20'!D32+'[9]Мол.облік.20'!K32-'[9]Мол.облік.20'!L32+'[9]Мол.облік.20'!M32</f>
        <v>436</v>
      </c>
      <c r="C33" s="56">
        <f>'[9]мол.без.21'!D32+'[9]Мол.обл.21'!K32-'[9]Мол.обл.21'!L32+'[9]Мол.обл.21'!M32</f>
        <v>421</v>
      </c>
      <c r="D33" s="265">
        <f t="shared" si="0"/>
        <v>96.559633027522935</v>
      </c>
      <c r="E33" s="266">
        <f>'[9]мол.без.20'!D32</f>
        <v>240</v>
      </c>
      <c r="F33" s="266">
        <f>'[9]мол.без.21'!D32</f>
        <v>258</v>
      </c>
      <c r="G33" s="267">
        <f t="shared" si="1"/>
        <v>107.5</v>
      </c>
      <c r="H33" s="266">
        <f>'[9]Мол.облік.20'!D32+'[9]мол.без.20'!F32</f>
        <v>96</v>
      </c>
      <c r="I33" s="266">
        <f>'[9]Мол.обл.21'!D32+'[9]мол.без.21'!F32</f>
        <v>73</v>
      </c>
      <c r="J33" s="267">
        <f t="shared" si="2"/>
        <v>76.041666666666657</v>
      </c>
      <c r="K33" s="266">
        <f>'[9]мол.без.20'!J32</f>
        <v>14</v>
      </c>
      <c r="L33" s="75">
        <f>'[9]мол.без.21'!J32</f>
        <v>16</v>
      </c>
      <c r="M33" s="267">
        <f t="shared" si="3"/>
        <v>114.28571428571428</v>
      </c>
      <c r="N33" s="266">
        <f>'[9]мол.без.20'!$K$7+'[9]мол.без.20'!L32</f>
        <v>98</v>
      </c>
      <c r="O33" s="266">
        <f>'[9]мол.без.21'!$K32+'[9]мол.без.21'!L32</f>
        <v>36</v>
      </c>
      <c r="P33" s="267">
        <f t="shared" si="4"/>
        <v>36.734693877551024</v>
      </c>
      <c r="Q33" s="75">
        <f>'[9]2ПН11 2020'!J35</f>
        <v>229</v>
      </c>
      <c r="R33" s="266">
        <f>'[9]мол.без.21'!M32</f>
        <v>244</v>
      </c>
      <c r="S33" s="267">
        <f t="shared" si="5"/>
        <v>106.55021834061135</v>
      </c>
      <c r="T33" s="266">
        <f>'[9]мол.без.20'!P32+'[9]Мол.облік.20'!M32</f>
        <v>247</v>
      </c>
      <c r="U33" s="266">
        <f>'[9]мол.без.21'!P32+'[9]Мол.обл.21'!M32</f>
        <v>201</v>
      </c>
      <c r="V33" s="267">
        <f t="shared" si="6"/>
        <v>81.376518218623488</v>
      </c>
      <c r="W33" s="268">
        <v>118</v>
      </c>
      <c r="X33" s="266">
        <f>'[9]мол.без.21'!P32</f>
        <v>74</v>
      </c>
      <c r="Y33" s="267">
        <f t="shared" si="7"/>
        <v>62.711864406779661</v>
      </c>
      <c r="Z33" s="266">
        <f>'[9]мол.без.20'!T32</f>
        <v>74</v>
      </c>
      <c r="AA33" s="75">
        <f>'[9]мол.без.21'!T32</f>
        <v>66</v>
      </c>
      <c r="AB33" s="269">
        <f t="shared" si="8"/>
        <v>89.189189189189193</v>
      </c>
      <c r="AC33" s="233"/>
    </row>
    <row r="34" spans="1:29" ht="18" customHeight="1">
      <c r="A34" s="11" t="s">
        <v>89</v>
      </c>
      <c r="B34" s="264">
        <f>'[9]мол.без.20'!D33+'[9]Мол.облік.20'!K33-'[9]Мол.облік.20'!L33+'[9]Мол.облік.20'!M33</f>
        <v>494</v>
      </c>
      <c r="C34" s="56">
        <f>'[9]мол.без.21'!D33+'[9]Мол.обл.21'!K33-'[9]Мол.обл.21'!L33+'[9]Мол.обл.21'!M33</f>
        <v>457</v>
      </c>
      <c r="D34" s="265">
        <f t="shared" si="0"/>
        <v>92.510121457489873</v>
      </c>
      <c r="E34" s="266">
        <f>'[9]мол.без.20'!D33</f>
        <v>358</v>
      </c>
      <c r="F34" s="266">
        <f>'[9]мол.без.21'!D33</f>
        <v>358</v>
      </c>
      <c r="G34" s="267">
        <f t="shared" si="1"/>
        <v>100</v>
      </c>
      <c r="H34" s="266">
        <f>'[9]Мол.облік.20'!D33+'[9]мол.без.20'!F33</f>
        <v>153</v>
      </c>
      <c r="I34" s="266">
        <f>'[9]Мол.обл.21'!D33+'[9]мол.без.21'!F33</f>
        <v>163</v>
      </c>
      <c r="J34" s="267">
        <f t="shared" si="2"/>
        <v>106.53594771241831</v>
      </c>
      <c r="K34" s="266">
        <f>'[9]мол.без.20'!J33</f>
        <v>33</v>
      </c>
      <c r="L34" s="75">
        <f>'[9]мол.без.21'!J33</f>
        <v>31</v>
      </c>
      <c r="M34" s="267">
        <f t="shared" si="3"/>
        <v>93.939393939393938</v>
      </c>
      <c r="N34" s="266">
        <f>'[9]мол.без.20'!$K$7+'[9]мол.без.20'!L33</f>
        <v>102</v>
      </c>
      <c r="O34" s="266">
        <f>'[9]мол.без.21'!$K33+'[9]мол.без.21'!L33</f>
        <v>22</v>
      </c>
      <c r="P34" s="267">
        <f t="shared" si="4"/>
        <v>21.568627450980394</v>
      </c>
      <c r="Q34" s="75">
        <f>'[9]2ПН11 2020'!J36</f>
        <v>350</v>
      </c>
      <c r="R34" s="266">
        <f>'[9]мол.без.21'!M33</f>
        <v>338</v>
      </c>
      <c r="S34" s="267">
        <f t="shared" si="5"/>
        <v>96.571428571428569</v>
      </c>
      <c r="T34" s="266">
        <f>'[9]мол.без.20'!P33+'[9]Мол.облік.20'!M33</f>
        <v>174</v>
      </c>
      <c r="U34" s="266">
        <f>'[9]мол.без.21'!P33+'[9]Мол.обл.21'!M33</f>
        <v>118</v>
      </c>
      <c r="V34" s="267">
        <f t="shared" si="6"/>
        <v>67.81609195402298</v>
      </c>
      <c r="W34" s="268">
        <v>187</v>
      </c>
      <c r="X34" s="266">
        <f>'[9]мол.без.21'!P33</f>
        <v>57</v>
      </c>
      <c r="Y34" s="267">
        <f t="shared" si="7"/>
        <v>30.481283422459892</v>
      </c>
      <c r="Z34" s="266">
        <f>'[9]мол.без.20'!T33</f>
        <v>98</v>
      </c>
      <c r="AA34" s="75">
        <f>'[9]мол.без.21'!T33</f>
        <v>51</v>
      </c>
      <c r="AB34" s="269">
        <f t="shared" si="8"/>
        <v>52.040816326530617</v>
      </c>
    </row>
    <row r="35" spans="1:29" ht="18" customHeight="1">
      <c r="A35" s="50" t="s">
        <v>90</v>
      </c>
      <c r="B35" s="264">
        <f>'[9]мол.без.20'!D34+'[9]Мол.облік.20'!K34-'[9]Мол.облік.20'!L34+'[9]Мол.облік.20'!M34</f>
        <v>463</v>
      </c>
      <c r="C35" s="56">
        <f>'[9]мол.без.21'!D34+'[9]Мол.обл.21'!K34-'[9]Мол.обл.21'!L34+'[9]Мол.обл.21'!M34</f>
        <v>384</v>
      </c>
      <c r="D35" s="265">
        <f t="shared" si="0"/>
        <v>82.937365010799141</v>
      </c>
      <c r="E35" s="266">
        <f>'[9]мол.без.20'!D34</f>
        <v>327</v>
      </c>
      <c r="F35" s="266">
        <f>'[9]мол.без.21'!D34</f>
        <v>308</v>
      </c>
      <c r="G35" s="267">
        <f t="shared" si="1"/>
        <v>94.189602446483178</v>
      </c>
      <c r="H35" s="266">
        <f>'[9]Мол.облік.20'!D34+'[9]мол.без.20'!F34</f>
        <v>177</v>
      </c>
      <c r="I35" s="266">
        <f>'[9]Мол.обл.21'!D34+'[9]мол.без.21'!F34</f>
        <v>158</v>
      </c>
      <c r="J35" s="267">
        <f t="shared" si="2"/>
        <v>89.265536723163848</v>
      </c>
      <c r="K35" s="266">
        <f>'[9]мол.без.20'!J34</f>
        <v>27</v>
      </c>
      <c r="L35" s="75">
        <f>'[9]мол.без.21'!J34</f>
        <v>26</v>
      </c>
      <c r="M35" s="267">
        <f t="shared" si="3"/>
        <v>96.296296296296291</v>
      </c>
      <c r="N35" s="266">
        <f>'[9]мол.без.20'!$K$7+'[9]мол.без.20'!L34</f>
        <v>69</v>
      </c>
      <c r="O35" s="266">
        <f>'[9]мол.без.21'!$K34+'[9]мол.без.21'!L34</f>
        <v>0</v>
      </c>
      <c r="P35" s="267">
        <f t="shared" si="4"/>
        <v>0</v>
      </c>
      <c r="Q35" s="75">
        <f>'[9]2ПН11 2020'!J37</f>
        <v>297</v>
      </c>
      <c r="R35" s="266">
        <f>'[9]мол.без.21'!M34</f>
        <v>293</v>
      </c>
      <c r="S35" s="267">
        <f t="shared" si="5"/>
        <v>98.653198653198643</v>
      </c>
      <c r="T35" s="266">
        <f>'[9]мол.без.20'!P34+'[9]Мол.облік.20'!M34</f>
        <v>141</v>
      </c>
      <c r="U35" s="266">
        <f>'[9]мол.без.21'!P34+'[9]Мол.обл.21'!M34</f>
        <v>74</v>
      </c>
      <c r="V35" s="267">
        <f t="shared" si="6"/>
        <v>52.4822695035461</v>
      </c>
      <c r="W35" s="31">
        <v>162</v>
      </c>
      <c r="X35" s="266">
        <f>'[9]мол.без.21'!P34</f>
        <v>70</v>
      </c>
      <c r="Y35" s="267">
        <f t="shared" si="7"/>
        <v>43.209876543209873</v>
      </c>
      <c r="Z35" s="266">
        <f>'[9]мол.без.20'!T34</f>
        <v>92</v>
      </c>
      <c r="AA35" s="75">
        <f>'[9]мол.без.21'!T34</f>
        <v>62</v>
      </c>
      <c r="AB35" s="269">
        <f t="shared" si="8"/>
        <v>67.391304347826093</v>
      </c>
    </row>
    <row r="36" spans="1:29" ht="18.75" customHeight="1">
      <c r="A36" s="50" t="s">
        <v>91</v>
      </c>
      <c r="B36" s="264">
        <f>'[9]мол.без.20'!D35+'[9]Мол.облік.20'!K35-'[9]Мол.облік.20'!L35+'[9]Мол.облік.20'!M35</f>
        <v>797</v>
      </c>
      <c r="C36" s="56">
        <f>'[9]мол.без.21'!D35+'[9]Мол.обл.21'!K35-'[9]Мол.обл.21'!L35+'[9]Мол.обл.21'!M35</f>
        <v>646</v>
      </c>
      <c r="D36" s="265">
        <f t="shared" si="0"/>
        <v>81.05395232120452</v>
      </c>
      <c r="E36" s="266">
        <f>'[9]мол.без.20'!D35</f>
        <v>563</v>
      </c>
      <c r="F36" s="266">
        <f>'[9]мол.без.21'!D35</f>
        <v>592</v>
      </c>
      <c r="G36" s="267">
        <f t="shared" si="1"/>
        <v>105.15097690941386</v>
      </c>
      <c r="H36" s="266">
        <f>'[9]Мол.облік.20'!D35+'[9]мол.без.20'!F35</f>
        <v>320</v>
      </c>
      <c r="I36" s="266">
        <f>'[9]Мол.обл.21'!D35+'[9]мол.без.21'!F35</f>
        <v>178</v>
      </c>
      <c r="J36" s="267">
        <f t="shared" si="2"/>
        <v>55.625</v>
      </c>
      <c r="K36" s="266">
        <f>'[9]мол.без.20'!J35</f>
        <v>46</v>
      </c>
      <c r="L36" s="75">
        <f>'[9]мол.без.21'!J35</f>
        <v>49</v>
      </c>
      <c r="M36" s="267">
        <f t="shared" si="3"/>
        <v>106.5217391304348</v>
      </c>
      <c r="N36" s="266">
        <f>'[9]мол.без.20'!$K$7+'[9]мол.без.20'!L35</f>
        <v>92</v>
      </c>
      <c r="O36" s="266">
        <f>'[9]мол.без.21'!$K35+'[9]мол.без.21'!L35</f>
        <v>19</v>
      </c>
      <c r="P36" s="267">
        <f t="shared" si="4"/>
        <v>20.652173913043477</v>
      </c>
      <c r="Q36" s="75">
        <f>'[9]2ПН11 2020'!J38</f>
        <v>528</v>
      </c>
      <c r="R36" s="266">
        <f>'[9]мол.без.21'!M35</f>
        <v>567</v>
      </c>
      <c r="S36" s="267">
        <f t="shared" si="5"/>
        <v>107.38636363636364</v>
      </c>
      <c r="T36" s="266">
        <f>'[9]мол.без.20'!P35+'[9]Мол.облік.20'!M35</f>
        <v>180</v>
      </c>
      <c r="U36" s="266">
        <f>'[9]мол.без.21'!P35+'[9]Мол.обл.21'!M35</f>
        <v>151</v>
      </c>
      <c r="V36" s="267">
        <f t="shared" si="6"/>
        <v>83.888888888888886</v>
      </c>
      <c r="W36" s="268">
        <v>224</v>
      </c>
      <c r="X36" s="266">
        <f>'[9]мол.без.21'!P35</f>
        <v>145</v>
      </c>
      <c r="Y36" s="267">
        <f t="shared" si="7"/>
        <v>64.732142857142861</v>
      </c>
      <c r="Z36" s="266">
        <f>'[9]мол.без.20'!T35</f>
        <v>148</v>
      </c>
      <c r="AA36" s="75">
        <f>'[9]мол.без.21'!T35</f>
        <v>121</v>
      </c>
      <c r="AB36" s="269">
        <f t="shared" si="8"/>
        <v>81.756756756756758</v>
      </c>
    </row>
    <row r="37" spans="1:29" ht="18.75" customHeight="1">
      <c r="A37" s="11" t="s">
        <v>92</v>
      </c>
      <c r="B37" s="264">
        <f>'[9]мол.без.20'!D36+'[9]Мол.облік.20'!K36-'[9]Мол.облік.20'!L36+'[9]Мол.облік.20'!M36</f>
        <v>9022</v>
      </c>
      <c r="C37" s="56">
        <f>'[9]мол.без.21'!D36+'[9]Мол.обл.21'!K36-'[9]Мол.обл.21'!L36+'[9]Мол.обл.21'!M36</f>
        <v>8321</v>
      </c>
      <c r="D37" s="265">
        <f t="shared" si="0"/>
        <v>92.230104189758364</v>
      </c>
      <c r="E37" s="266">
        <f>'[9]мол.без.20'!D36</f>
        <v>3164</v>
      </c>
      <c r="F37" s="266">
        <f>'[9]мол.без.21'!D36</f>
        <v>2558</v>
      </c>
      <c r="G37" s="267">
        <f t="shared" si="1"/>
        <v>80.847029077117568</v>
      </c>
      <c r="H37" s="266">
        <f>'[9]Мол.облік.20'!D36+'[9]мол.без.20'!F36</f>
        <v>2201</v>
      </c>
      <c r="I37" s="266">
        <f>'[9]Мол.обл.21'!D36+'[9]мол.без.21'!F36</f>
        <v>919</v>
      </c>
      <c r="J37" s="267">
        <f t="shared" si="2"/>
        <v>41.753748296228984</v>
      </c>
      <c r="K37" s="266">
        <f>'[9]мол.без.20'!J36</f>
        <v>61</v>
      </c>
      <c r="L37" s="75">
        <f>'[9]мол.без.21'!J36</f>
        <v>91</v>
      </c>
      <c r="M37" s="267">
        <f t="shared" si="3"/>
        <v>149.18032786885246</v>
      </c>
      <c r="N37" s="266">
        <f>'[9]мол.без.20'!$K$7+'[9]мол.без.20'!L36</f>
        <v>90</v>
      </c>
      <c r="O37" s="266">
        <f>'[9]мол.без.21'!$K36+'[9]мол.без.21'!L36</f>
        <v>3</v>
      </c>
      <c r="P37" s="267">
        <f t="shared" si="4"/>
        <v>3.3333333333333335</v>
      </c>
      <c r="Q37" s="75">
        <f>'[9]2ПН11 2020'!J39</f>
        <v>2940</v>
      </c>
      <c r="R37" s="266">
        <f>'[9]мол.без.21'!M36</f>
        <v>2305</v>
      </c>
      <c r="S37" s="267">
        <f t="shared" si="5"/>
        <v>78.401360544217695</v>
      </c>
      <c r="T37" s="266">
        <f>'[9]мол.без.20'!P36+'[9]Мол.облік.20'!M36</f>
        <v>6766</v>
      </c>
      <c r="U37" s="266">
        <f>'[9]мол.без.21'!P36+'[9]Мол.обл.21'!M36</f>
        <v>4755</v>
      </c>
      <c r="V37" s="267">
        <f t="shared" si="6"/>
        <v>70.277859887673671</v>
      </c>
      <c r="W37" s="268">
        <v>686</v>
      </c>
      <c r="X37" s="266">
        <f>'[9]мол.без.21'!P36</f>
        <v>430</v>
      </c>
      <c r="Y37" s="267">
        <f t="shared" si="7"/>
        <v>62.682215743440231</v>
      </c>
      <c r="Z37" s="266">
        <f>'[9]мол.без.20'!T36</f>
        <v>1015</v>
      </c>
      <c r="AA37" s="75">
        <f>'[9]мол.без.21'!T36</f>
        <v>339</v>
      </c>
      <c r="AB37" s="269">
        <f t="shared" si="8"/>
        <v>33.399014778325125</v>
      </c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scale="88" orientation="landscape" r:id="rId1"/>
  <headerFooter alignWithMargins="0"/>
  <colBreaks count="1" manualBreakCount="1">
    <brk id="13" max="3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A2390-7324-496C-B565-D342880A442A}">
  <sheetPr>
    <tabColor rgb="FF00B050"/>
  </sheetPr>
  <dimension ref="A1:K22"/>
  <sheetViews>
    <sheetView view="pageBreakPreview" zoomScale="75" zoomScaleNormal="75" zoomScaleSheetLayoutView="75" workbookViewId="0">
      <selection activeCell="E13" sqref="E13"/>
    </sheetView>
  </sheetViews>
  <sheetFormatPr defaultColWidth="8" defaultRowHeight="12.75"/>
  <cols>
    <col min="1" max="1" width="69.7109375" style="58" customWidth="1"/>
    <col min="2" max="4" width="23.28515625" style="68" customWidth="1"/>
    <col min="5" max="255" width="8" style="58"/>
    <col min="256" max="256" width="69.7109375" style="58" customWidth="1"/>
    <col min="257" max="259" width="23.28515625" style="58" customWidth="1"/>
    <col min="260" max="260" width="8" style="58"/>
    <col min="261" max="261" width="0" style="58" hidden="1" customWidth="1"/>
    <col min="262" max="511" width="8" style="58"/>
    <col min="512" max="512" width="69.7109375" style="58" customWidth="1"/>
    <col min="513" max="515" width="23.28515625" style="58" customWidth="1"/>
    <col min="516" max="516" width="8" style="58"/>
    <col min="517" max="517" width="0" style="58" hidden="1" customWidth="1"/>
    <col min="518" max="767" width="8" style="58"/>
    <col min="768" max="768" width="69.7109375" style="58" customWidth="1"/>
    <col min="769" max="771" width="23.28515625" style="58" customWidth="1"/>
    <col min="772" max="772" width="8" style="58"/>
    <col min="773" max="773" width="0" style="58" hidden="1" customWidth="1"/>
    <col min="774" max="1023" width="8" style="58"/>
    <col min="1024" max="1024" width="69.7109375" style="58" customWidth="1"/>
    <col min="1025" max="1027" width="23.28515625" style="58" customWidth="1"/>
    <col min="1028" max="1028" width="8" style="58"/>
    <col min="1029" max="1029" width="0" style="58" hidden="1" customWidth="1"/>
    <col min="1030" max="1279" width="8" style="58"/>
    <col min="1280" max="1280" width="69.7109375" style="58" customWidth="1"/>
    <col min="1281" max="1283" width="23.28515625" style="58" customWidth="1"/>
    <col min="1284" max="1284" width="8" style="58"/>
    <col min="1285" max="1285" width="0" style="58" hidden="1" customWidth="1"/>
    <col min="1286" max="1535" width="8" style="58"/>
    <col min="1536" max="1536" width="69.7109375" style="58" customWidth="1"/>
    <col min="1537" max="1539" width="23.28515625" style="58" customWidth="1"/>
    <col min="1540" max="1540" width="8" style="58"/>
    <col min="1541" max="1541" width="0" style="58" hidden="1" customWidth="1"/>
    <col min="1542" max="1791" width="8" style="58"/>
    <col min="1792" max="1792" width="69.7109375" style="58" customWidth="1"/>
    <col min="1793" max="1795" width="23.28515625" style="58" customWidth="1"/>
    <col min="1796" max="1796" width="8" style="58"/>
    <col min="1797" max="1797" width="0" style="58" hidden="1" customWidth="1"/>
    <col min="1798" max="2047" width="8" style="58"/>
    <col min="2048" max="2048" width="69.7109375" style="58" customWidth="1"/>
    <col min="2049" max="2051" width="23.28515625" style="58" customWidth="1"/>
    <col min="2052" max="2052" width="8" style="58"/>
    <col min="2053" max="2053" width="0" style="58" hidden="1" customWidth="1"/>
    <col min="2054" max="2303" width="8" style="58"/>
    <col min="2304" max="2304" width="69.7109375" style="58" customWidth="1"/>
    <col min="2305" max="2307" width="23.28515625" style="58" customWidth="1"/>
    <col min="2308" max="2308" width="8" style="58"/>
    <col min="2309" max="2309" width="0" style="58" hidden="1" customWidth="1"/>
    <col min="2310" max="2559" width="8" style="58"/>
    <col min="2560" max="2560" width="69.7109375" style="58" customWidth="1"/>
    <col min="2561" max="2563" width="23.28515625" style="58" customWidth="1"/>
    <col min="2564" max="2564" width="8" style="58"/>
    <col min="2565" max="2565" width="0" style="58" hidden="1" customWidth="1"/>
    <col min="2566" max="2815" width="8" style="58"/>
    <col min="2816" max="2816" width="69.7109375" style="58" customWidth="1"/>
    <col min="2817" max="2819" width="23.28515625" style="58" customWidth="1"/>
    <col min="2820" max="2820" width="8" style="58"/>
    <col min="2821" max="2821" width="0" style="58" hidden="1" customWidth="1"/>
    <col min="2822" max="3071" width="8" style="58"/>
    <col min="3072" max="3072" width="69.7109375" style="58" customWidth="1"/>
    <col min="3073" max="3075" width="23.28515625" style="58" customWidth="1"/>
    <col min="3076" max="3076" width="8" style="58"/>
    <col min="3077" max="3077" width="0" style="58" hidden="1" customWidth="1"/>
    <col min="3078" max="3327" width="8" style="58"/>
    <col min="3328" max="3328" width="69.7109375" style="58" customWidth="1"/>
    <col min="3329" max="3331" width="23.28515625" style="58" customWidth="1"/>
    <col min="3332" max="3332" width="8" style="58"/>
    <col min="3333" max="3333" width="0" style="58" hidden="1" customWidth="1"/>
    <col min="3334" max="3583" width="8" style="58"/>
    <col min="3584" max="3584" width="69.7109375" style="58" customWidth="1"/>
    <col min="3585" max="3587" width="23.28515625" style="58" customWidth="1"/>
    <col min="3588" max="3588" width="8" style="58"/>
    <col min="3589" max="3589" width="0" style="58" hidden="1" customWidth="1"/>
    <col min="3590" max="3839" width="8" style="58"/>
    <col min="3840" max="3840" width="69.7109375" style="58" customWidth="1"/>
    <col min="3841" max="3843" width="23.28515625" style="58" customWidth="1"/>
    <col min="3844" max="3844" width="8" style="58"/>
    <col min="3845" max="3845" width="0" style="58" hidden="1" customWidth="1"/>
    <col min="3846" max="4095" width="8" style="58"/>
    <col min="4096" max="4096" width="69.7109375" style="58" customWidth="1"/>
    <col min="4097" max="4099" width="23.28515625" style="58" customWidth="1"/>
    <col min="4100" max="4100" width="8" style="58"/>
    <col min="4101" max="4101" width="0" style="58" hidden="1" customWidth="1"/>
    <col min="4102" max="4351" width="8" style="58"/>
    <col min="4352" max="4352" width="69.7109375" style="58" customWidth="1"/>
    <col min="4353" max="4355" width="23.28515625" style="58" customWidth="1"/>
    <col min="4356" max="4356" width="8" style="58"/>
    <col min="4357" max="4357" width="0" style="58" hidden="1" customWidth="1"/>
    <col min="4358" max="4607" width="8" style="58"/>
    <col min="4608" max="4608" width="69.7109375" style="58" customWidth="1"/>
    <col min="4609" max="4611" width="23.28515625" style="58" customWidth="1"/>
    <col min="4612" max="4612" width="8" style="58"/>
    <col min="4613" max="4613" width="0" style="58" hidden="1" customWidth="1"/>
    <col min="4614" max="4863" width="8" style="58"/>
    <col min="4864" max="4864" width="69.7109375" style="58" customWidth="1"/>
    <col min="4865" max="4867" width="23.28515625" style="58" customWidth="1"/>
    <col min="4868" max="4868" width="8" style="58"/>
    <col min="4869" max="4869" width="0" style="58" hidden="1" customWidth="1"/>
    <col min="4870" max="5119" width="8" style="58"/>
    <col min="5120" max="5120" width="69.7109375" style="58" customWidth="1"/>
    <col min="5121" max="5123" width="23.28515625" style="58" customWidth="1"/>
    <col min="5124" max="5124" width="8" style="58"/>
    <col min="5125" max="5125" width="0" style="58" hidden="1" customWidth="1"/>
    <col min="5126" max="5375" width="8" style="58"/>
    <col min="5376" max="5376" width="69.7109375" style="58" customWidth="1"/>
    <col min="5377" max="5379" width="23.28515625" style="58" customWidth="1"/>
    <col min="5380" max="5380" width="8" style="58"/>
    <col min="5381" max="5381" width="0" style="58" hidden="1" customWidth="1"/>
    <col min="5382" max="5631" width="8" style="58"/>
    <col min="5632" max="5632" width="69.7109375" style="58" customWidth="1"/>
    <col min="5633" max="5635" width="23.28515625" style="58" customWidth="1"/>
    <col min="5636" max="5636" width="8" style="58"/>
    <col min="5637" max="5637" width="0" style="58" hidden="1" customWidth="1"/>
    <col min="5638" max="5887" width="8" style="58"/>
    <col min="5888" max="5888" width="69.7109375" style="58" customWidth="1"/>
    <col min="5889" max="5891" width="23.28515625" style="58" customWidth="1"/>
    <col min="5892" max="5892" width="8" style="58"/>
    <col min="5893" max="5893" width="0" style="58" hidden="1" customWidth="1"/>
    <col min="5894" max="6143" width="8" style="58"/>
    <col min="6144" max="6144" width="69.7109375" style="58" customWidth="1"/>
    <col min="6145" max="6147" width="23.28515625" style="58" customWidth="1"/>
    <col min="6148" max="6148" width="8" style="58"/>
    <col min="6149" max="6149" width="0" style="58" hidden="1" customWidth="1"/>
    <col min="6150" max="6399" width="8" style="58"/>
    <col min="6400" max="6400" width="69.7109375" style="58" customWidth="1"/>
    <col min="6401" max="6403" width="23.28515625" style="58" customWidth="1"/>
    <col min="6404" max="6404" width="8" style="58"/>
    <col min="6405" max="6405" width="0" style="58" hidden="1" customWidth="1"/>
    <col min="6406" max="6655" width="8" style="58"/>
    <col min="6656" max="6656" width="69.7109375" style="58" customWidth="1"/>
    <col min="6657" max="6659" width="23.28515625" style="58" customWidth="1"/>
    <col min="6660" max="6660" width="8" style="58"/>
    <col min="6661" max="6661" width="0" style="58" hidden="1" customWidth="1"/>
    <col min="6662" max="6911" width="8" style="58"/>
    <col min="6912" max="6912" width="69.7109375" style="58" customWidth="1"/>
    <col min="6913" max="6915" width="23.28515625" style="58" customWidth="1"/>
    <col min="6916" max="6916" width="8" style="58"/>
    <col min="6917" max="6917" width="0" style="58" hidden="1" customWidth="1"/>
    <col min="6918" max="7167" width="8" style="58"/>
    <col min="7168" max="7168" width="69.7109375" style="58" customWidth="1"/>
    <col min="7169" max="7171" width="23.28515625" style="58" customWidth="1"/>
    <col min="7172" max="7172" width="8" style="58"/>
    <col min="7173" max="7173" width="0" style="58" hidden="1" customWidth="1"/>
    <col min="7174" max="7423" width="8" style="58"/>
    <col min="7424" max="7424" width="69.7109375" style="58" customWidth="1"/>
    <col min="7425" max="7427" width="23.28515625" style="58" customWidth="1"/>
    <col min="7428" max="7428" width="8" style="58"/>
    <col min="7429" max="7429" width="0" style="58" hidden="1" customWidth="1"/>
    <col min="7430" max="7679" width="8" style="58"/>
    <col min="7680" max="7680" width="69.7109375" style="58" customWidth="1"/>
    <col min="7681" max="7683" width="23.28515625" style="58" customWidth="1"/>
    <col min="7684" max="7684" width="8" style="58"/>
    <col min="7685" max="7685" width="0" style="58" hidden="1" customWidth="1"/>
    <col min="7686" max="7935" width="8" style="58"/>
    <col min="7936" max="7936" width="69.7109375" style="58" customWidth="1"/>
    <col min="7937" max="7939" width="23.28515625" style="58" customWidth="1"/>
    <col min="7940" max="7940" width="8" style="58"/>
    <col min="7941" max="7941" width="0" style="58" hidden="1" customWidth="1"/>
    <col min="7942" max="8191" width="8" style="58"/>
    <col min="8192" max="8192" width="69.7109375" style="58" customWidth="1"/>
    <col min="8193" max="8195" width="23.28515625" style="58" customWidth="1"/>
    <col min="8196" max="8196" width="8" style="58"/>
    <col min="8197" max="8197" width="0" style="58" hidden="1" customWidth="1"/>
    <col min="8198" max="8447" width="8" style="58"/>
    <col min="8448" max="8448" width="69.7109375" style="58" customWidth="1"/>
    <col min="8449" max="8451" width="23.28515625" style="58" customWidth="1"/>
    <col min="8452" max="8452" width="8" style="58"/>
    <col min="8453" max="8453" width="0" style="58" hidden="1" customWidth="1"/>
    <col min="8454" max="8703" width="8" style="58"/>
    <col min="8704" max="8704" width="69.7109375" style="58" customWidth="1"/>
    <col min="8705" max="8707" width="23.28515625" style="58" customWidth="1"/>
    <col min="8708" max="8708" width="8" style="58"/>
    <col min="8709" max="8709" width="0" style="58" hidden="1" customWidth="1"/>
    <col min="8710" max="8959" width="8" style="58"/>
    <col min="8960" max="8960" width="69.7109375" style="58" customWidth="1"/>
    <col min="8961" max="8963" width="23.28515625" style="58" customWidth="1"/>
    <col min="8964" max="8964" width="8" style="58"/>
    <col min="8965" max="8965" width="0" style="58" hidden="1" customWidth="1"/>
    <col min="8966" max="9215" width="8" style="58"/>
    <col min="9216" max="9216" width="69.7109375" style="58" customWidth="1"/>
    <col min="9217" max="9219" width="23.28515625" style="58" customWidth="1"/>
    <col min="9220" max="9220" width="8" style="58"/>
    <col min="9221" max="9221" width="0" style="58" hidden="1" customWidth="1"/>
    <col min="9222" max="9471" width="8" style="58"/>
    <col min="9472" max="9472" width="69.7109375" style="58" customWidth="1"/>
    <col min="9473" max="9475" width="23.28515625" style="58" customWidth="1"/>
    <col min="9476" max="9476" width="8" style="58"/>
    <col min="9477" max="9477" width="0" style="58" hidden="1" customWidth="1"/>
    <col min="9478" max="9727" width="8" style="58"/>
    <col min="9728" max="9728" width="69.7109375" style="58" customWidth="1"/>
    <col min="9729" max="9731" width="23.28515625" style="58" customWidth="1"/>
    <col min="9732" max="9732" width="8" style="58"/>
    <col min="9733" max="9733" width="0" style="58" hidden="1" customWidth="1"/>
    <col min="9734" max="9983" width="8" style="58"/>
    <col min="9984" max="9984" width="69.7109375" style="58" customWidth="1"/>
    <col min="9985" max="9987" width="23.28515625" style="58" customWidth="1"/>
    <col min="9988" max="9988" width="8" style="58"/>
    <col min="9989" max="9989" width="0" style="58" hidden="1" customWidth="1"/>
    <col min="9990" max="10239" width="8" style="58"/>
    <col min="10240" max="10240" width="69.7109375" style="58" customWidth="1"/>
    <col min="10241" max="10243" width="23.28515625" style="58" customWidth="1"/>
    <col min="10244" max="10244" width="8" style="58"/>
    <col min="10245" max="10245" width="0" style="58" hidden="1" customWidth="1"/>
    <col min="10246" max="10495" width="8" style="58"/>
    <col min="10496" max="10496" width="69.7109375" style="58" customWidth="1"/>
    <col min="10497" max="10499" width="23.28515625" style="58" customWidth="1"/>
    <col min="10500" max="10500" width="8" style="58"/>
    <col min="10501" max="10501" width="0" style="58" hidden="1" customWidth="1"/>
    <col min="10502" max="10751" width="8" style="58"/>
    <col min="10752" max="10752" width="69.7109375" style="58" customWidth="1"/>
    <col min="10753" max="10755" width="23.28515625" style="58" customWidth="1"/>
    <col min="10756" max="10756" width="8" style="58"/>
    <col min="10757" max="10757" width="0" style="58" hidden="1" customWidth="1"/>
    <col min="10758" max="11007" width="8" style="58"/>
    <col min="11008" max="11008" width="69.7109375" style="58" customWidth="1"/>
    <col min="11009" max="11011" width="23.28515625" style="58" customWidth="1"/>
    <col min="11012" max="11012" width="8" style="58"/>
    <col min="11013" max="11013" width="0" style="58" hidden="1" customWidth="1"/>
    <col min="11014" max="11263" width="8" style="58"/>
    <col min="11264" max="11264" width="69.7109375" style="58" customWidth="1"/>
    <col min="11265" max="11267" width="23.28515625" style="58" customWidth="1"/>
    <col min="11268" max="11268" width="8" style="58"/>
    <col min="11269" max="11269" width="0" style="58" hidden="1" customWidth="1"/>
    <col min="11270" max="11519" width="8" style="58"/>
    <col min="11520" max="11520" width="69.7109375" style="58" customWidth="1"/>
    <col min="11521" max="11523" width="23.28515625" style="58" customWidth="1"/>
    <col min="11524" max="11524" width="8" style="58"/>
    <col min="11525" max="11525" width="0" style="58" hidden="1" customWidth="1"/>
    <col min="11526" max="11775" width="8" style="58"/>
    <col min="11776" max="11776" width="69.7109375" style="58" customWidth="1"/>
    <col min="11777" max="11779" width="23.28515625" style="58" customWidth="1"/>
    <col min="11780" max="11780" width="8" style="58"/>
    <col min="11781" max="11781" width="0" style="58" hidden="1" customWidth="1"/>
    <col min="11782" max="12031" width="8" style="58"/>
    <col min="12032" max="12032" width="69.7109375" style="58" customWidth="1"/>
    <col min="12033" max="12035" width="23.28515625" style="58" customWidth="1"/>
    <col min="12036" max="12036" width="8" style="58"/>
    <col min="12037" max="12037" width="0" style="58" hidden="1" customWidth="1"/>
    <col min="12038" max="12287" width="8" style="58"/>
    <col min="12288" max="12288" width="69.7109375" style="58" customWidth="1"/>
    <col min="12289" max="12291" width="23.28515625" style="58" customWidth="1"/>
    <col min="12292" max="12292" width="8" style="58"/>
    <col min="12293" max="12293" width="0" style="58" hidden="1" customWidth="1"/>
    <col min="12294" max="12543" width="8" style="58"/>
    <col min="12544" max="12544" width="69.7109375" style="58" customWidth="1"/>
    <col min="12545" max="12547" width="23.28515625" style="58" customWidth="1"/>
    <col min="12548" max="12548" width="8" style="58"/>
    <col min="12549" max="12549" width="0" style="58" hidden="1" customWidth="1"/>
    <col min="12550" max="12799" width="8" style="58"/>
    <col min="12800" max="12800" width="69.7109375" style="58" customWidth="1"/>
    <col min="12801" max="12803" width="23.28515625" style="58" customWidth="1"/>
    <col min="12804" max="12804" width="8" style="58"/>
    <col min="12805" max="12805" width="0" style="58" hidden="1" customWidth="1"/>
    <col min="12806" max="13055" width="8" style="58"/>
    <col min="13056" max="13056" width="69.7109375" style="58" customWidth="1"/>
    <col min="13057" max="13059" width="23.28515625" style="58" customWidth="1"/>
    <col min="13060" max="13060" width="8" style="58"/>
    <col min="13061" max="13061" width="0" style="58" hidden="1" customWidth="1"/>
    <col min="13062" max="13311" width="8" style="58"/>
    <col min="13312" max="13312" width="69.7109375" style="58" customWidth="1"/>
    <col min="13313" max="13315" width="23.28515625" style="58" customWidth="1"/>
    <col min="13316" max="13316" width="8" style="58"/>
    <col min="13317" max="13317" width="0" style="58" hidden="1" customWidth="1"/>
    <col min="13318" max="13567" width="8" style="58"/>
    <col min="13568" max="13568" width="69.7109375" style="58" customWidth="1"/>
    <col min="13569" max="13571" width="23.28515625" style="58" customWidth="1"/>
    <col min="13572" max="13572" width="8" style="58"/>
    <col min="13573" max="13573" width="0" style="58" hidden="1" customWidth="1"/>
    <col min="13574" max="13823" width="8" style="58"/>
    <col min="13824" max="13824" width="69.7109375" style="58" customWidth="1"/>
    <col min="13825" max="13827" width="23.28515625" style="58" customWidth="1"/>
    <col min="13828" max="13828" width="8" style="58"/>
    <col min="13829" max="13829" width="0" style="58" hidden="1" customWidth="1"/>
    <col min="13830" max="14079" width="8" style="58"/>
    <col min="14080" max="14080" width="69.7109375" style="58" customWidth="1"/>
    <col min="14081" max="14083" width="23.28515625" style="58" customWidth="1"/>
    <col min="14084" max="14084" width="8" style="58"/>
    <col min="14085" max="14085" width="0" style="58" hidden="1" customWidth="1"/>
    <col min="14086" max="14335" width="8" style="58"/>
    <col min="14336" max="14336" width="69.7109375" style="58" customWidth="1"/>
    <col min="14337" max="14339" width="23.28515625" style="58" customWidth="1"/>
    <col min="14340" max="14340" width="8" style="58"/>
    <col min="14341" max="14341" width="0" style="58" hidden="1" customWidth="1"/>
    <col min="14342" max="14591" width="8" style="58"/>
    <col min="14592" max="14592" width="69.7109375" style="58" customWidth="1"/>
    <col min="14593" max="14595" width="23.28515625" style="58" customWidth="1"/>
    <col min="14596" max="14596" width="8" style="58"/>
    <col min="14597" max="14597" width="0" style="58" hidden="1" customWidth="1"/>
    <col min="14598" max="14847" width="8" style="58"/>
    <col min="14848" max="14848" width="69.7109375" style="58" customWidth="1"/>
    <col min="14849" max="14851" width="23.28515625" style="58" customWidth="1"/>
    <col min="14852" max="14852" width="8" style="58"/>
    <col min="14853" max="14853" width="0" style="58" hidden="1" customWidth="1"/>
    <col min="14854" max="15103" width="8" style="58"/>
    <col min="15104" max="15104" width="69.7109375" style="58" customWidth="1"/>
    <col min="15105" max="15107" width="23.28515625" style="58" customWidth="1"/>
    <col min="15108" max="15108" width="8" style="58"/>
    <col min="15109" max="15109" width="0" style="58" hidden="1" customWidth="1"/>
    <col min="15110" max="15359" width="8" style="58"/>
    <col min="15360" max="15360" width="69.7109375" style="58" customWidth="1"/>
    <col min="15361" max="15363" width="23.28515625" style="58" customWidth="1"/>
    <col min="15364" max="15364" width="8" style="58"/>
    <col min="15365" max="15365" width="0" style="58" hidden="1" customWidth="1"/>
    <col min="15366" max="15615" width="8" style="58"/>
    <col min="15616" max="15616" width="69.7109375" style="58" customWidth="1"/>
    <col min="15617" max="15619" width="23.28515625" style="58" customWidth="1"/>
    <col min="15620" max="15620" width="8" style="58"/>
    <col min="15621" max="15621" width="0" style="58" hidden="1" customWidth="1"/>
    <col min="15622" max="15871" width="8" style="58"/>
    <col min="15872" max="15872" width="69.7109375" style="58" customWidth="1"/>
    <col min="15873" max="15875" width="23.28515625" style="58" customWidth="1"/>
    <col min="15876" max="15876" width="8" style="58"/>
    <col min="15877" max="15877" width="0" style="58" hidden="1" customWidth="1"/>
    <col min="15878" max="16127" width="8" style="58"/>
    <col min="16128" max="16128" width="69.7109375" style="58" customWidth="1"/>
    <col min="16129" max="16131" width="23.28515625" style="58" customWidth="1"/>
    <col min="16132" max="16132" width="8" style="58"/>
    <col min="16133" max="16133" width="0" style="58" hidden="1" customWidth="1"/>
    <col min="16134" max="16384" width="8" style="58"/>
  </cols>
  <sheetData>
    <row r="1" spans="1:11" ht="23.25" customHeight="1">
      <c r="A1" s="84" t="s">
        <v>49</v>
      </c>
      <c r="B1" s="84"/>
      <c r="C1" s="84"/>
      <c r="D1" s="84"/>
      <c r="E1" s="57"/>
      <c r="F1" s="57"/>
      <c r="G1" s="57"/>
      <c r="H1" s="57"/>
    </row>
    <row r="2" spans="1:11" s="2" customFormat="1" ht="25.5" customHeight="1">
      <c r="A2" s="84" t="s">
        <v>55</v>
      </c>
      <c r="B2" s="84"/>
      <c r="C2" s="84"/>
      <c r="D2" s="84"/>
      <c r="E2" s="57"/>
      <c r="F2" s="57"/>
      <c r="G2" s="57"/>
      <c r="H2" s="57"/>
    </row>
    <row r="3" spans="1:11" s="2" customFormat="1" ht="23.25" customHeight="1">
      <c r="A3" s="96" t="s">
        <v>138</v>
      </c>
      <c r="B3" s="96"/>
      <c r="C3" s="96"/>
      <c r="D3" s="96"/>
      <c r="E3" s="58"/>
      <c r="F3" s="58"/>
      <c r="G3" s="58"/>
      <c r="H3" s="58"/>
    </row>
    <row r="4" spans="1:11" s="2" customFormat="1" ht="23.25" customHeight="1">
      <c r="B4" s="59"/>
      <c r="C4" s="59"/>
      <c r="D4" s="60" t="s">
        <v>116</v>
      </c>
    </row>
    <row r="5" spans="1:11" s="61" customFormat="1" ht="21" customHeight="1">
      <c r="A5" s="91" t="s">
        <v>0</v>
      </c>
      <c r="B5" s="92" t="s">
        <v>8</v>
      </c>
      <c r="C5" s="94" t="s">
        <v>113</v>
      </c>
      <c r="D5" s="95"/>
      <c r="E5" s="2"/>
      <c r="F5" s="2"/>
      <c r="G5" s="2"/>
      <c r="H5" s="2"/>
    </row>
    <row r="6" spans="1:11" s="61" customFormat="1" ht="27.75" customHeight="1">
      <c r="A6" s="91"/>
      <c r="B6" s="93"/>
      <c r="C6" s="62" t="s">
        <v>114</v>
      </c>
      <c r="D6" s="83" t="s">
        <v>115</v>
      </c>
      <c r="E6" s="2"/>
      <c r="F6" s="2"/>
      <c r="G6" s="2"/>
      <c r="H6" s="2"/>
    </row>
    <row r="7" spans="1:11" s="2" customFormat="1" ht="14.25" customHeight="1">
      <c r="A7" s="3" t="s">
        <v>9</v>
      </c>
      <c r="B7" s="3">
        <v>1</v>
      </c>
      <c r="C7" s="3">
        <v>2</v>
      </c>
      <c r="D7" s="3">
        <v>3</v>
      </c>
      <c r="E7" s="61"/>
      <c r="F7" s="61"/>
      <c r="G7" s="61"/>
      <c r="H7" s="61"/>
      <c r="I7" s="63"/>
      <c r="K7" s="63"/>
    </row>
    <row r="8" spans="1:11" s="2" customFormat="1" ht="42.75" customHeight="1">
      <c r="A8" s="5" t="s">
        <v>104</v>
      </c>
      <c r="B8" s="72">
        <f>C8+D8</f>
        <v>88106</v>
      </c>
      <c r="C8" s="69">
        <f>[10]Жінки!C9</f>
        <v>44560</v>
      </c>
      <c r="D8" s="69">
        <f>[10]Чоловіки!C9</f>
        <v>43546</v>
      </c>
      <c r="E8" s="61"/>
      <c r="F8" s="61"/>
      <c r="G8" s="61"/>
      <c r="H8" s="61"/>
    </row>
    <row r="9" spans="1:11" s="2" customFormat="1" ht="42.75" customHeight="1">
      <c r="A9" s="5" t="s">
        <v>94</v>
      </c>
      <c r="B9" s="72">
        <f t="shared" ref="B9:B13" si="0">C9+D9</f>
        <v>51722</v>
      </c>
      <c r="C9" s="70">
        <f>[10]Жінки!F9</f>
        <v>27010</v>
      </c>
      <c r="D9" s="70">
        <f>[10]Чоловіки!F9</f>
        <v>24712</v>
      </c>
    </row>
    <row r="10" spans="1:11" s="2" customFormat="1" ht="42" customHeight="1">
      <c r="A10" s="7" t="s">
        <v>117</v>
      </c>
      <c r="B10" s="72">
        <f t="shared" si="0"/>
        <v>20885</v>
      </c>
      <c r="C10" s="78">
        <f>[10]Жінки!I9</f>
        <v>9090</v>
      </c>
      <c r="D10" s="78">
        <f>[10]Чоловіки!I9</f>
        <v>11795</v>
      </c>
    </row>
    <row r="11" spans="1:11" s="2" customFormat="1" ht="32.25" customHeight="1">
      <c r="A11" s="8" t="s">
        <v>96</v>
      </c>
      <c r="B11" s="72">
        <f t="shared" si="0"/>
        <v>4658</v>
      </c>
      <c r="C11" s="70">
        <f>[10]Жінки!L9</f>
        <v>1247</v>
      </c>
      <c r="D11" s="70">
        <f>[10]Чоловіки!L9</f>
        <v>3411</v>
      </c>
      <c r="G11" s="64"/>
    </row>
    <row r="12" spans="1:11" s="2" customFormat="1" ht="56.25" customHeight="1">
      <c r="A12" s="8" t="s">
        <v>43</v>
      </c>
      <c r="B12" s="80">
        <f t="shared" si="0"/>
        <v>1835</v>
      </c>
      <c r="C12" s="81">
        <f>[10]Жінки!O9</f>
        <v>736</v>
      </c>
      <c r="D12" s="81">
        <f>[10]Чоловіки!O9</f>
        <v>1099</v>
      </c>
    </row>
    <row r="13" spans="1:11" s="2" customFormat="1" ht="54.75" customHeight="1">
      <c r="A13" s="8" t="s">
        <v>98</v>
      </c>
      <c r="B13" s="72">
        <f t="shared" si="0"/>
        <v>47923</v>
      </c>
      <c r="C13" s="70">
        <f>[10]Жінки!R9</f>
        <v>25082</v>
      </c>
      <c r="D13" s="70">
        <f>[10]Чоловіки!R9</f>
        <v>22841</v>
      </c>
      <c r="E13" s="64"/>
    </row>
    <row r="14" spans="1:11" s="2" customFormat="1" ht="22.9" customHeight="1">
      <c r="A14" s="87" t="s">
        <v>139</v>
      </c>
      <c r="B14" s="88"/>
      <c r="C14" s="88"/>
      <c r="D14" s="88"/>
      <c r="E14" s="64"/>
    </row>
    <row r="15" spans="1:11" ht="25.5" customHeight="1">
      <c r="A15" s="89"/>
      <c r="B15" s="90"/>
      <c r="C15" s="90"/>
      <c r="D15" s="90"/>
      <c r="E15" s="64"/>
      <c r="F15" s="2"/>
      <c r="G15" s="2"/>
      <c r="H15" s="2"/>
    </row>
    <row r="16" spans="1:11" ht="21" customHeight="1">
      <c r="A16" s="91" t="s">
        <v>0</v>
      </c>
      <c r="B16" s="92" t="s">
        <v>8</v>
      </c>
      <c r="C16" s="94" t="s">
        <v>113</v>
      </c>
      <c r="D16" s="95"/>
      <c r="E16" s="2"/>
      <c r="F16" s="2"/>
      <c r="G16" s="2"/>
      <c r="H16" s="2"/>
    </row>
    <row r="17" spans="1:4" ht="27" customHeight="1">
      <c r="A17" s="91"/>
      <c r="B17" s="93"/>
      <c r="C17" s="62" t="s">
        <v>114</v>
      </c>
      <c r="D17" s="83" t="s">
        <v>115</v>
      </c>
    </row>
    <row r="18" spans="1:4" ht="30" customHeight="1">
      <c r="A18" s="65" t="s">
        <v>104</v>
      </c>
      <c r="B18" s="71">
        <f>C18+D18</f>
        <v>42150</v>
      </c>
      <c r="C18" s="79">
        <f>[10]Жінки!U9</f>
        <v>21643</v>
      </c>
      <c r="D18" s="79">
        <f>[10]Чоловіки!U9</f>
        <v>20507</v>
      </c>
    </row>
    <row r="19" spans="1:4" ht="27" customHeight="1">
      <c r="A19" s="66" t="s">
        <v>94</v>
      </c>
      <c r="B19" s="71">
        <f t="shared" ref="B19:B20" si="1">C19+D19</f>
        <v>14576</v>
      </c>
      <c r="C19" s="79">
        <f>[10]Жінки!X9</f>
        <v>8488</v>
      </c>
      <c r="D19" s="79">
        <f>[10]Чоловіки!X9</f>
        <v>6088</v>
      </c>
    </row>
    <row r="20" spans="1:4" ht="27" customHeight="1">
      <c r="A20" s="66" t="s">
        <v>100</v>
      </c>
      <c r="B20" s="71">
        <f t="shared" si="1"/>
        <v>13302</v>
      </c>
      <c r="C20" s="79">
        <f>[10]Жінки!AA9</f>
        <v>7698</v>
      </c>
      <c r="D20" s="79">
        <f>[10]Чоловіки!AA9</f>
        <v>5604</v>
      </c>
    </row>
    <row r="21" spans="1:4">
      <c r="B21" s="67"/>
      <c r="C21" s="67"/>
      <c r="D21" s="67"/>
    </row>
    <row r="22" spans="1:4">
      <c r="D22" s="6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5F339-587A-495F-95D2-C21C0C34C9AA}">
  <sheetPr>
    <tabColor rgb="FF00B050"/>
  </sheetPr>
  <dimension ref="A1:K36"/>
  <sheetViews>
    <sheetView view="pageBreakPreview" zoomScale="85" zoomScaleNormal="85" zoomScaleSheetLayoutView="85" workbookViewId="0">
      <selection activeCell="I23" sqref="I23"/>
    </sheetView>
  </sheetViews>
  <sheetFormatPr defaultRowHeight="15.75"/>
  <cols>
    <col min="1" max="1" width="18" style="55" customWidth="1"/>
    <col min="2" max="2" width="10.5703125" style="55" customWidth="1"/>
    <col min="3" max="3" width="12.5703125" style="54" customWidth="1"/>
    <col min="4" max="4" width="13.7109375" style="54" customWidth="1"/>
    <col min="5" max="5" width="11.7109375" style="54" customWidth="1"/>
    <col min="6" max="6" width="10.140625" style="54" customWidth="1"/>
    <col min="7" max="7" width="16.42578125" style="54" customWidth="1"/>
    <col min="8" max="8" width="14.5703125" style="54" customWidth="1"/>
    <col min="9" max="9" width="11.28515625" style="51" customWidth="1"/>
    <col min="10" max="10" width="12.140625" style="54" customWidth="1"/>
    <col min="11" max="11" width="11.28515625" style="54" customWidth="1"/>
    <col min="12" max="256" width="9.140625" style="51"/>
    <col min="257" max="257" width="18" style="51" customWidth="1"/>
    <col min="258" max="258" width="10.5703125" style="51" customWidth="1"/>
    <col min="259" max="259" width="11.5703125" style="51" customWidth="1"/>
    <col min="260" max="260" width="15.7109375" style="51" customWidth="1"/>
    <col min="261" max="261" width="11.7109375" style="51" customWidth="1"/>
    <col min="262" max="262" width="10.140625" style="51" customWidth="1"/>
    <col min="263" max="263" width="17.85546875" style="51" customWidth="1"/>
    <col min="264" max="264" width="14.5703125" style="51" customWidth="1"/>
    <col min="265" max="265" width="11.28515625" style="51" customWidth="1"/>
    <col min="266" max="266" width="11.5703125" style="51" customWidth="1"/>
    <col min="267" max="267" width="11.28515625" style="51" customWidth="1"/>
    <col min="268" max="512" width="9.140625" style="51"/>
    <col min="513" max="513" width="18" style="51" customWidth="1"/>
    <col min="514" max="514" width="10.5703125" style="51" customWidth="1"/>
    <col min="515" max="515" width="11.5703125" style="51" customWidth="1"/>
    <col min="516" max="516" width="15.7109375" style="51" customWidth="1"/>
    <col min="517" max="517" width="11.7109375" style="51" customWidth="1"/>
    <col min="518" max="518" width="10.140625" style="51" customWidth="1"/>
    <col min="519" max="519" width="17.85546875" style="51" customWidth="1"/>
    <col min="520" max="520" width="14.5703125" style="51" customWidth="1"/>
    <col min="521" max="521" width="11.28515625" style="51" customWidth="1"/>
    <col min="522" max="522" width="11.5703125" style="51" customWidth="1"/>
    <col min="523" max="523" width="11.28515625" style="51" customWidth="1"/>
    <col min="524" max="768" width="9.140625" style="51"/>
    <col min="769" max="769" width="18" style="51" customWidth="1"/>
    <col min="770" max="770" width="10.5703125" style="51" customWidth="1"/>
    <col min="771" max="771" width="11.5703125" style="51" customWidth="1"/>
    <col min="772" max="772" width="15.7109375" style="51" customWidth="1"/>
    <col min="773" max="773" width="11.7109375" style="51" customWidth="1"/>
    <col min="774" max="774" width="10.140625" style="51" customWidth="1"/>
    <col min="775" max="775" width="17.85546875" style="51" customWidth="1"/>
    <col min="776" max="776" width="14.5703125" style="51" customWidth="1"/>
    <col min="777" max="777" width="11.28515625" style="51" customWidth="1"/>
    <col min="778" max="778" width="11.5703125" style="51" customWidth="1"/>
    <col min="779" max="779" width="11.28515625" style="51" customWidth="1"/>
    <col min="780" max="1024" width="9.140625" style="51"/>
    <col min="1025" max="1025" width="18" style="51" customWidth="1"/>
    <col min="1026" max="1026" width="10.5703125" style="51" customWidth="1"/>
    <col min="1027" max="1027" width="11.5703125" style="51" customWidth="1"/>
    <col min="1028" max="1028" width="15.7109375" style="51" customWidth="1"/>
    <col min="1029" max="1029" width="11.7109375" style="51" customWidth="1"/>
    <col min="1030" max="1030" width="10.140625" style="51" customWidth="1"/>
    <col min="1031" max="1031" width="17.85546875" style="51" customWidth="1"/>
    <col min="1032" max="1032" width="14.5703125" style="51" customWidth="1"/>
    <col min="1033" max="1033" width="11.28515625" style="51" customWidth="1"/>
    <col min="1034" max="1034" width="11.5703125" style="51" customWidth="1"/>
    <col min="1035" max="1035" width="11.28515625" style="51" customWidth="1"/>
    <col min="1036" max="1280" width="9.140625" style="51"/>
    <col min="1281" max="1281" width="18" style="51" customWidth="1"/>
    <col min="1282" max="1282" width="10.5703125" style="51" customWidth="1"/>
    <col min="1283" max="1283" width="11.5703125" style="51" customWidth="1"/>
    <col min="1284" max="1284" width="15.7109375" style="51" customWidth="1"/>
    <col min="1285" max="1285" width="11.7109375" style="51" customWidth="1"/>
    <col min="1286" max="1286" width="10.140625" style="51" customWidth="1"/>
    <col min="1287" max="1287" width="17.85546875" style="51" customWidth="1"/>
    <col min="1288" max="1288" width="14.5703125" style="51" customWidth="1"/>
    <col min="1289" max="1289" width="11.28515625" style="51" customWidth="1"/>
    <col min="1290" max="1290" width="11.5703125" style="51" customWidth="1"/>
    <col min="1291" max="1291" width="11.28515625" style="51" customWidth="1"/>
    <col min="1292" max="1536" width="9.140625" style="51"/>
    <col min="1537" max="1537" width="18" style="51" customWidth="1"/>
    <col min="1538" max="1538" width="10.5703125" style="51" customWidth="1"/>
    <col min="1539" max="1539" width="11.5703125" style="51" customWidth="1"/>
    <col min="1540" max="1540" width="15.7109375" style="51" customWidth="1"/>
    <col min="1541" max="1541" width="11.7109375" style="51" customWidth="1"/>
    <col min="1542" max="1542" width="10.140625" style="51" customWidth="1"/>
    <col min="1543" max="1543" width="17.85546875" style="51" customWidth="1"/>
    <col min="1544" max="1544" width="14.5703125" style="51" customWidth="1"/>
    <col min="1545" max="1545" width="11.28515625" style="51" customWidth="1"/>
    <col min="1546" max="1546" width="11.5703125" style="51" customWidth="1"/>
    <col min="1547" max="1547" width="11.28515625" style="51" customWidth="1"/>
    <col min="1548" max="1792" width="9.140625" style="51"/>
    <col min="1793" max="1793" width="18" style="51" customWidth="1"/>
    <col min="1794" max="1794" width="10.5703125" style="51" customWidth="1"/>
    <col min="1795" max="1795" width="11.5703125" style="51" customWidth="1"/>
    <col min="1796" max="1796" width="15.7109375" style="51" customWidth="1"/>
    <col min="1797" max="1797" width="11.7109375" style="51" customWidth="1"/>
    <col min="1798" max="1798" width="10.140625" style="51" customWidth="1"/>
    <col min="1799" max="1799" width="17.85546875" style="51" customWidth="1"/>
    <col min="1800" max="1800" width="14.5703125" style="51" customWidth="1"/>
    <col min="1801" max="1801" width="11.28515625" style="51" customWidth="1"/>
    <col min="1802" max="1802" width="11.5703125" style="51" customWidth="1"/>
    <col min="1803" max="1803" width="11.28515625" style="51" customWidth="1"/>
    <col min="1804" max="2048" width="9.140625" style="51"/>
    <col min="2049" max="2049" width="18" style="51" customWidth="1"/>
    <col min="2050" max="2050" width="10.5703125" style="51" customWidth="1"/>
    <col min="2051" max="2051" width="11.5703125" style="51" customWidth="1"/>
    <col min="2052" max="2052" width="15.7109375" style="51" customWidth="1"/>
    <col min="2053" max="2053" width="11.7109375" style="51" customWidth="1"/>
    <col min="2054" max="2054" width="10.140625" style="51" customWidth="1"/>
    <col min="2055" max="2055" width="17.85546875" style="51" customWidth="1"/>
    <col min="2056" max="2056" width="14.5703125" style="51" customWidth="1"/>
    <col min="2057" max="2057" width="11.28515625" style="51" customWidth="1"/>
    <col min="2058" max="2058" width="11.5703125" style="51" customWidth="1"/>
    <col min="2059" max="2059" width="11.28515625" style="51" customWidth="1"/>
    <col min="2060" max="2304" width="9.140625" style="51"/>
    <col min="2305" max="2305" width="18" style="51" customWidth="1"/>
    <col min="2306" max="2306" width="10.5703125" style="51" customWidth="1"/>
    <col min="2307" max="2307" width="11.5703125" style="51" customWidth="1"/>
    <col min="2308" max="2308" width="15.7109375" style="51" customWidth="1"/>
    <col min="2309" max="2309" width="11.7109375" style="51" customWidth="1"/>
    <col min="2310" max="2310" width="10.140625" style="51" customWidth="1"/>
    <col min="2311" max="2311" width="17.85546875" style="51" customWidth="1"/>
    <col min="2312" max="2312" width="14.5703125" style="51" customWidth="1"/>
    <col min="2313" max="2313" width="11.28515625" style="51" customWidth="1"/>
    <col min="2314" max="2314" width="11.5703125" style="51" customWidth="1"/>
    <col min="2315" max="2315" width="11.28515625" style="51" customWidth="1"/>
    <col min="2316" max="2560" width="9.140625" style="51"/>
    <col min="2561" max="2561" width="18" style="51" customWidth="1"/>
    <col min="2562" max="2562" width="10.5703125" style="51" customWidth="1"/>
    <col min="2563" max="2563" width="11.5703125" style="51" customWidth="1"/>
    <col min="2564" max="2564" width="15.7109375" style="51" customWidth="1"/>
    <col min="2565" max="2565" width="11.7109375" style="51" customWidth="1"/>
    <col min="2566" max="2566" width="10.140625" style="51" customWidth="1"/>
    <col min="2567" max="2567" width="17.85546875" style="51" customWidth="1"/>
    <col min="2568" max="2568" width="14.5703125" style="51" customWidth="1"/>
    <col min="2569" max="2569" width="11.28515625" style="51" customWidth="1"/>
    <col min="2570" max="2570" width="11.5703125" style="51" customWidth="1"/>
    <col min="2571" max="2571" width="11.28515625" style="51" customWidth="1"/>
    <col min="2572" max="2816" width="9.140625" style="51"/>
    <col min="2817" max="2817" width="18" style="51" customWidth="1"/>
    <col min="2818" max="2818" width="10.5703125" style="51" customWidth="1"/>
    <col min="2819" max="2819" width="11.5703125" style="51" customWidth="1"/>
    <col min="2820" max="2820" width="15.7109375" style="51" customWidth="1"/>
    <col min="2821" max="2821" width="11.7109375" style="51" customWidth="1"/>
    <col min="2822" max="2822" width="10.140625" style="51" customWidth="1"/>
    <col min="2823" max="2823" width="17.85546875" style="51" customWidth="1"/>
    <col min="2824" max="2824" width="14.5703125" style="51" customWidth="1"/>
    <col min="2825" max="2825" width="11.28515625" style="51" customWidth="1"/>
    <col min="2826" max="2826" width="11.5703125" style="51" customWidth="1"/>
    <col min="2827" max="2827" width="11.28515625" style="51" customWidth="1"/>
    <col min="2828" max="3072" width="9.140625" style="51"/>
    <col min="3073" max="3073" width="18" style="51" customWidth="1"/>
    <col min="3074" max="3074" width="10.5703125" style="51" customWidth="1"/>
    <col min="3075" max="3075" width="11.5703125" style="51" customWidth="1"/>
    <col min="3076" max="3076" width="15.7109375" style="51" customWidth="1"/>
    <col min="3077" max="3077" width="11.7109375" style="51" customWidth="1"/>
    <col min="3078" max="3078" width="10.140625" style="51" customWidth="1"/>
    <col min="3079" max="3079" width="17.85546875" style="51" customWidth="1"/>
    <col min="3080" max="3080" width="14.5703125" style="51" customWidth="1"/>
    <col min="3081" max="3081" width="11.28515625" style="51" customWidth="1"/>
    <col min="3082" max="3082" width="11.5703125" style="51" customWidth="1"/>
    <col min="3083" max="3083" width="11.28515625" style="51" customWidth="1"/>
    <col min="3084" max="3328" width="9.140625" style="51"/>
    <col min="3329" max="3329" width="18" style="51" customWidth="1"/>
    <col min="3330" max="3330" width="10.5703125" style="51" customWidth="1"/>
    <col min="3331" max="3331" width="11.5703125" style="51" customWidth="1"/>
    <col min="3332" max="3332" width="15.7109375" style="51" customWidth="1"/>
    <col min="3333" max="3333" width="11.7109375" style="51" customWidth="1"/>
    <col min="3334" max="3334" width="10.140625" style="51" customWidth="1"/>
    <col min="3335" max="3335" width="17.85546875" style="51" customWidth="1"/>
    <col min="3336" max="3336" width="14.5703125" style="51" customWidth="1"/>
    <col min="3337" max="3337" width="11.28515625" style="51" customWidth="1"/>
    <col min="3338" max="3338" width="11.5703125" style="51" customWidth="1"/>
    <col min="3339" max="3339" width="11.28515625" style="51" customWidth="1"/>
    <col min="3340" max="3584" width="9.140625" style="51"/>
    <col min="3585" max="3585" width="18" style="51" customWidth="1"/>
    <col min="3586" max="3586" width="10.5703125" style="51" customWidth="1"/>
    <col min="3587" max="3587" width="11.5703125" style="51" customWidth="1"/>
    <col min="3588" max="3588" width="15.7109375" style="51" customWidth="1"/>
    <col min="3589" max="3589" width="11.7109375" style="51" customWidth="1"/>
    <col min="3590" max="3590" width="10.140625" style="51" customWidth="1"/>
    <col min="3591" max="3591" width="17.85546875" style="51" customWidth="1"/>
    <col min="3592" max="3592" width="14.5703125" style="51" customWidth="1"/>
    <col min="3593" max="3593" width="11.28515625" style="51" customWidth="1"/>
    <col min="3594" max="3594" width="11.5703125" style="51" customWidth="1"/>
    <col min="3595" max="3595" width="11.28515625" style="51" customWidth="1"/>
    <col min="3596" max="3840" width="9.140625" style="51"/>
    <col min="3841" max="3841" width="18" style="51" customWidth="1"/>
    <col min="3842" max="3842" width="10.5703125" style="51" customWidth="1"/>
    <col min="3843" max="3843" width="11.5703125" style="51" customWidth="1"/>
    <col min="3844" max="3844" width="15.7109375" style="51" customWidth="1"/>
    <col min="3845" max="3845" width="11.7109375" style="51" customWidth="1"/>
    <col min="3846" max="3846" width="10.140625" style="51" customWidth="1"/>
    <col min="3847" max="3847" width="17.85546875" style="51" customWidth="1"/>
    <col min="3848" max="3848" width="14.5703125" style="51" customWidth="1"/>
    <col min="3849" max="3849" width="11.28515625" style="51" customWidth="1"/>
    <col min="3850" max="3850" width="11.5703125" style="51" customWidth="1"/>
    <col min="3851" max="3851" width="11.28515625" style="51" customWidth="1"/>
    <col min="3852" max="4096" width="9.140625" style="51"/>
    <col min="4097" max="4097" width="18" style="51" customWidth="1"/>
    <col min="4098" max="4098" width="10.5703125" style="51" customWidth="1"/>
    <col min="4099" max="4099" width="11.5703125" style="51" customWidth="1"/>
    <col min="4100" max="4100" width="15.7109375" style="51" customWidth="1"/>
    <col min="4101" max="4101" width="11.7109375" style="51" customWidth="1"/>
    <col min="4102" max="4102" width="10.140625" style="51" customWidth="1"/>
    <col min="4103" max="4103" width="17.85546875" style="51" customWidth="1"/>
    <col min="4104" max="4104" width="14.5703125" style="51" customWidth="1"/>
    <col min="4105" max="4105" width="11.28515625" style="51" customWidth="1"/>
    <col min="4106" max="4106" width="11.5703125" style="51" customWidth="1"/>
    <col min="4107" max="4107" width="11.28515625" style="51" customWidth="1"/>
    <col min="4108" max="4352" width="9.140625" style="51"/>
    <col min="4353" max="4353" width="18" style="51" customWidth="1"/>
    <col min="4354" max="4354" width="10.5703125" style="51" customWidth="1"/>
    <col min="4355" max="4355" width="11.5703125" style="51" customWidth="1"/>
    <col min="4356" max="4356" width="15.7109375" style="51" customWidth="1"/>
    <col min="4357" max="4357" width="11.7109375" style="51" customWidth="1"/>
    <col min="4358" max="4358" width="10.140625" style="51" customWidth="1"/>
    <col min="4359" max="4359" width="17.85546875" style="51" customWidth="1"/>
    <col min="4360" max="4360" width="14.5703125" style="51" customWidth="1"/>
    <col min="4361" max="4361" width="11.28515625" style="51" customWidth="1"/>
    <col min="4362" max="4362" width="11.5703125" style="51" customWidth="1"/>
    <col min="4363" max="4363" width="11.28515625" style="51" customWidth="1"/>
    <col min="4364" max="4608" width="9.140625" style="51"/>
    <col min="4609" max="4609" width="18" style="51" customWidth="1"/>
    <col min="4610" max="4610" width="10.5703125" style="51" customWidth="1"/>
    <col min="4611" max="4611" width="11.5703125" style="51" customWidth="1"/>
    <col min="4612" max="4612" width="15.7109375" style="51" customWidth="1"/>
    <col min="4613" max="4613" width="11.7109375" style="51" customWidth="1"/>
    <col min="4614" max="4614" width="10.140625" style="51" customWidth="1"/>
    <col min="4615" max="4615" width="17.85546875" style="51" customWidth="1"/>
    <col min="4616" max="4616" width="14.5703125" style="51" customWidth="1"/>
    <col min="4617" max="4617" width="11.28515625" style="51" customWidth="1"/>
    <col min="4618" max="4618" width="11.5703125" style="51" customWidth="1"/>
    <col min="4619" max="4619" width="11.28515625" style="51" customWidth="1"/>
    <col min="4620" max="4864" width="9.140625" style="51"/>
    <col min="4865" max="4865" width="18" style="51" customWidth="1"/>
    <col min="4866" max="4866" width="10.5703125" style="51" customWidth="1"/>
    <col min="4867" max="4867" width="11.5703125" style="51" customWidth="1"/>
    <col min="4868" max="4868" width="15.7109375" style="51" customWidth="1"/>
    <col min="4869" max="4869" width="11.7109375" style="51" customWidth="1"/>
    <col min="4870" max="4870" width="10.140625" style="51" customWidth="1"/>
    <col min="4871" max="4871" width="17.85546875" style="51" customWidth="1"/>
    <col min="4872" max="4872" width="14.5703125" style="51" customWidth="1"/>
    <col min="4873" max="4873" width="11.28515625" style="51" customWidth="1"/>
    <col min="4874" max="4874" width="11.5703125" style="51" customWidth="1"/>
    <col min="4875" max="4875" width="11.28515625" style="51" customWidth="1"/>
    <col min="4876" max="5120" width="9.140625" style="51"/>
    <col min="5121" max="5121" width="18" style="51" customWidth="1"/>
    <col min="5122" max="5122" width="10.5703125" style="51" customWidth="1"/>
    <col min="5123" max="5123" width="11.5703125" style="51" customWidth="1"/>
    <col min="5124" max="5124" width="15.7109375" style="51" customWidth="1"/>
    <col min="5125" max="5125" width="11.7109375" style="51" customWidth="1"/>
    <col min="5126" max="5126" width="10.140625" style="51" customWidth="1"/>
    <col min="5127" max="5127" width="17.85546875" style="51" customWidth="1"/>
    <col min="5128" max="5128" width="14.5703125" style="51" customWidth="1"/>
    <col min="5129" max="5129" width="11.28515625" style="51" customWidth="1"/>
    <col min="5130" max="5130" width="11.5703125" style="51" customWidth="1"/>
    <col min="5131" max="5131" width="11.28515625" style="51" customWidth="1"/>
    <col min="5132" max="5376" width="9.140625" style="51"/>
    <col min="5377" max="5377" width="18" style="51" customWidth="1"/>
    <col min="5378" max="5378" width="10.5703125" style="51" customWidth="1"/>
    <col min="5379" max="5379" width="11.5703125" style="51" customWidth="1"/>
    <col min="5380" max="5380" width="15.7109375" style="51" customWidth="1"/>
    <col min="5381" max="5381" width="11.7109375" style="51" customWidth="1"/>
    <col min="5382" max="5382" width="10.140625" style="51" customWidth="1"/>
    <col min="5383" max="5383" width="17.85546875" style="51" customWidth="1"/>
    <col min="5384" max="5384" width="14.5703125" style="51" customWidth="1"/>
    <col min="5385" max="5385" width="11.28515625" style="51" customWidth="1"/>
    <col min="5386" max="5386" width="11.5703125" style="51" customWidth="1"/>
    <col min="5387" max="5387" width="11.28515625" style="51" customWidth="1"/>
    <col min="5388" max="5632" width="9.140625" style="51"/>
    <col min="5633" max="5633" width="18" style="51" customWidth="1"/>
    <col min="5634" max="5634" width="10.5703125" style="51" customWidth="1"/>
    <col min="5635" max="5635" width="11.5703125" style="51" customWidth="1"/>
    <col min="5636" max="5636" width="15.7109375" style="51" customWidth="1"/>
    <col min="5637" max="5637" width="11.7109375" style="51" customWidth="1"/>
    <col min="5638" max="5638" width="10.140625" style="51" customWidth="1"/>
    <col min="5639" max="5639" width="17.85546875" style="51" customWidth="1"/>
    <col min="5640" max="5640" width="14.5703125" style="51" customWidth="1"/>
    <col min="5641" max="5641" width="11.28515625" style="51" customWidth="1"/>
    <col min="5642" max="5642" width="11.5703125" style="51" customWidth="1"/>
    <col min="5643" max="5643" width="11.28515625" style="51" customWidth="1"/>
    <col min="5644" max="5888" width="9.140625" style="51"/>
    <col min="5889" max="5889" width="18" style="51" customWidth="1"/>
    <col min="5890" max="5890" width="10.5703125" style="51" customWidth="1"/>
    <col min="5891" max="5891" width="11.5703125" style="51" customWidth="1"/>
    <col min="5892" max="5892" width="15.7109375" style="51" customWidth="1"/>
    <col min="5893" max="5893" width="11.7109375" style="51" customWidth="1"/>
    <col min="5894" max="5894" width="10.140625" style="51" customWidth="1"/>
    <col min="5895" max="5895" width="17.85546875" style="51" customWidth="1"/>
    <col min="5896" max="5896" width="14.5703125" style="51" customWidth="1"/>
    <col min="5897" max="5897" width="11.28515625" style="51" customWidth="1"/>
    <col min="5898" max="5898" width="11.5703125" style="51" customWidth="1"/>
    <col min="5899" max="5899" width="11.28515625" style="51" customWidth="1"/>
    <col min="5900" max="6144" width="9.140625" style="51"/>
    <col min="6145" max="6145" width="18" style="51" customWidth="1"/>
    <col min="6146" max="6146" width="10.5703125" style="51" customWidth="1"/>
    <col min="6147" max="6147" width="11.5703125" style="51" customWidth="1"/>
    <col min="6148" max="6148" width="15.7109375" style="51" customWidth="1"/>
    <col min="6149" max="6149" width="11.7109375" style="51" customWidth="1"/>
    <col min="6150" max="6150" width="10.140625" style="51" customWidth="1"/>
    <col min="6151" max="6151" width="17.85546875" style="51" customWidth="1"/>
    <col min="6152" max="6152" width="14.5703125" style="51" customWidth="1"/>
    <col min="6153" max="6153" width="11.28515625" style="51" customWidth="1"/>
    <col min="6154" max="6154" width="11.5703125" style="51" customWidth="1"/>
    <col min="6155" max="6155" width="11.28515625" style="51" customWidth="1"/>
    <col min="6156" max="6400" width="9.140625" style="51"/>
    <col min="6401" max="6401" width="18" style="51" customWidth="1"/>
    <col min="6402" max="6402" width="10.5703125" style="51" customWidth="1"/>
    <col min="6403" max="6403" width="11.5703125" style="51" customWidth="1"/>
    <col min="6404" max="6404" width="15.7109375" style="51" customWidth="1"/>
    <col min="6405" max="6405" width="11.7109375" style="51" customWidth="1"/>
    <col min="6406" max="6406" width="10.140625" style="51" customWidth="1"/>
    <col min="6407" max="6407" width="17.85546875" style="51" customWidth="1"/>
    <col min="6408" max="6408" width="14.5703125" style="51" customWidth="1"/>
    <col min="6409" max="6409" width="11.28515625" style="51" customWidth="1"/>
    <col min="6410" max="6410" width="11.5703125" style="51" customWidth="1"/>
    <col min="6411" max="6411" width="11.28515625" style="51" customWidth="1"/>
    <col min="6412" max="6656" width="9.140625" style="51"/>
    <col min="6657" max="6657" width="18" style="51" customWidth="1"/>
    <col min="6658" max="6658" width="10.5703125" style="51" customWidth="1"/>
    <col min="6659" max="6659" width="11.5703125" style="51" customWidth="1"/>
    <col min="6660" max="6660" width="15.7109375" style="51" customWidth="1"/>
    <col min="6661" max="6661" width="11.7109375" style="51" customWidth="1"/>
    <col min="6662" max="6662" width="10.140625" style="51" customWidth="1"/>
    <col min="6663" max="6663" width="17.85546875" style="51" customWidth="1"/>
    <col min="6664" max="6664" width="14.5703125" style="51" customWidth="1"/>
    <col min="6665" max="6665" width="11.28515625" style="51" customWidth="1"/>
    <col min="6666" max="6666" width="11.5703125" style="51" customWidth="1"/>
    <col min="6667" max="6667" width="11.28515625" style="51" customWidth="1"/>
    <col min="6668" max="6912" width="9.140625" style="51"/>
    <col min="6913" max="6913" width="18" style="51" customWidth="1"/>
    <col min="6914" max="6914" width="10.5703125" style="51" customWidth="1"/>
    <col min="6915" max="6915" width="11.5703125" style="51" customWidth="1"/>
    <col min="6916" max="6916" width="15.7109375" style="51" customWidth="1"/>
    <col min="6917" max="6917" width="11.7109375" style="51" customWidth="1"/>
    <col min="6918" max="6918" width="10.140625" style="51" customWidth="1"/>
    <col min="6919" max="6919" width="17.85546875" style="51" customWidth="1"/>
    <col min="6920" max="6920" width="14.5703125" style="51" customWidth="1"/>
    <col min="6921" max="6921" width="11.28515625" style="51" customWidth="1"/>
    <col min="6922" max="6922" width="11.5703125" style="51" customWidth="1"/>
    <col min="6923" max="6923" width="11.28515625" style="51" customWidth="1"/>
    <col min="6924" max="7168" width="9.140625" style="51"/>
    <col min="7169" max="7169" width="18" style="51" customWidth="1"/>
    <col min="7170" max="7170" width="10.5703125" style="51" customWidth="1"/>
    <col min="7171" max="7171" width="11.5703125" style="51" customWidth="1"/>
    <col min="7172" max="7172" width="15.7109375" style="51" customWidth="1"/>
    <col min="7173" max="7173" width="11.7109375" style="51" customWidth="1"/>
    <col min="7174" max="7174" width="10.140625" style="51" customWidth="1"/>
    <col min="7175" max="7175" width="17.85546875" style="51" customWidth="1"/>
    <col min="7176" max="7176" width="14.5703125" style="51" customWidth="1"/>
    <col min="7177" max="7177" width="11.28515625" style="51" customWidth="1"/>
    <col min="7178" max="7178" width="11.5703125" style="51" customWidth="1"/>
    <col min="7179" max="7179" width="11.28515625" style="51" customWidth="1"/>
    <col min="7180" max="7424" width="9.140625" style="51"/>
    <col min="7425" max="7425" width="18" style="51" customWidth="1"/>
    <col min="7426" max="7426" width="10.5703125" style="51" customWidth="1"/>
    <col min="7427" max="7427" width="11.5703125" style="51" customWidth="1"/>
    <col min="7428" max="7428" width="15.7109375" style="51" customWidth="1"/>
    <col min="7429" max="7429" width="11.7109375" style="51" customWidth="1"/>
    <col min="7430" max="7430" width="10.140625" style="51" customWidth="1"/>
    <col min="7431" max="7431" width="17.85546875" style="51" customWidth="1"/>
    <col min="7432" max="7432" width="14.5703125" style="51" customWidth="1"/>
    <col min="7433" max="7433" width="11.28515625" style="51" customWidth="1"/>
    <col min="7434" max="7434" width="11.5703125" style="51" customWidth="1"/>
    <col min="7435" max="7435" width="11.28515625" style="51" customWidth="1"/>
    <col min="7436" max="7680" width="9.140625" style="51"/>
    <col min="7681" max="7681" width="18" style="51" customWidth="1"/>
    <col min="7682" max="7682" width="10.5703125" style="51" customWidth="1"/>
    <col min="7683" max="7683" width="11.5703125" style="51" customWidth="1"/>
    <col min="7684" max="7684" width="15.7109375" style="51" customWidth="1"/>
    <col min="7685" max="7685" width="11.7109375" style="51" customWidth="1"/>
    <col min="7686" max="7686" width="10.140625" style="51" customWidth="1"/>
    <col min="7687" max="7687" width="17.85546875" style="51" customWidth="1"/>
    <col min="7688" max="7688" width="14.5703125" style="51" customWidth="1"/>
    <col min="7689" max="7689" width="11.28515625" style="51" customWidth="1"/>
    <col min="7690" max="7690" width="11.5703125" style="51" customWidth="1"/>
    <col min="7691" max="7691" width="11.28515625" style="51" customWidth="1"/>
    <col min="7692" max="7936" width="9.140625" style="51"/>
    <col min="7937" max="7937" width="18" style="51" customWidth="1"/>
    <col min="7938" max="7938" width="10.5703125" style="51" customWidth="1"/>
    <col min="7939" max="7939" width="11.5703125" style="51" customWidth="1"/>
    <col min="7940" max="7940" width="15.7109375" style="51" customWidth="1"/>
    <col min="7941" max="7941" width="11.7109375" style="51" customWidth="1"/>
    <col min="7942" max="7942" width="10.140625" style="51" customWidth="1"/>
    <col min="7943" max="7943" width="17.85546875" style="51" customWidth="1"/>
    <col min="7944" max="7944" width="14.5703125" style="51" customWidth="1"/>
    <col min="7945" max="7945" width="11.28515625" style="51" customWidth="1"/>
    <col min="7946" max="7946" width="11.5703125" style="51" customWidth="1"/>
    <col min="7947" max="7947" width="11.28515625" style="51" customWidth="1"/>
    <col min="7948" max="8192" width="9.140625" style="51"/>
    <col min="8193" max="8193" width="18" style="51" customWidth="1"/>
    <col min="8194" max="8194" width="10.5703125" style="51" customWidth="1"/>
    <col min="8195" max="8195" width="11.5703125" style="51" customWidth="1"/>
    <col min="8196" max="8196" width="15.7109375" style="51" customWidth="1"/>
    <col min="8197" max="8197" width="11.7109375" style="51" customWidth="1"/>
    <col min="8198" max="8198" width="10.140625" style="51" customWidth="1"/>
    <col min="8199" max="8199" width="17.85546875" style="51" customWidth="1"/>
    <col min="8200" max="8200" width="14.5703125" style="51" customWidth="1"/>
    <col min="8201" max="8201" width="11.28515625" style="51" customWidth="1"/>
    <col min="8202" max="8202" width="11.5703125" style="51" customWidth="1"/>
    <col min="8203" max="8203" width="11.28515625" style="51" customWidth="1"/>
    <col min="8204" max="8448" width="9.140625" style="51"/>
    <col min="8449" max="8449" width="18" style="51" customWidth="1"/>
    <col min="8450" max="8450" width="10.5703125" style="51" customWidth="1"/>
    <col min="8451" max="8451" width="11.5703125" style="51" customWidth="1"/>
    <col min="8452" max="8452" width="15.7109375" style="51" customWidth="1"/>
    <col min="8453" max="8453" width="11.7109375" style="51" customWidth="1"/>
    <col min="8454" max="8454" width="10.140625" style="51" customWidth="1"/>
    <col min="8455" max="8455" width="17.85546875" style="51" customWidth="1"/>
    <col min="8456" max="8456" width="14.5703125" style="51" customWidth="1"/>
    <col min="8457" max="8457" width="11.28515625" style="51" customWidth="1"/>
    <col min="8458" max="8458" width="11.5703125" style="51" customWidth="1"/>
    <col min="8459" max="8459" width="11.28515625" style="51" customWidth="1"/>
    <col min="8460" max="8704" width="9.140625" style="51"/>
    <col min="8705" max="8705" width="18" style="51" customWidth="1"/>
    <col min="8706" max="8706" width="10.5703125" style="51" customWidth="1"/>
    <col min="8707" max="8707" width="11.5703125" style="51" customWidth="1"/>
    <col min="8708" max="8708" width="15.7109375" style="51" customWidth="1"/>
    <col min="8709" max="8709" width="11.7109375" style="51" customWidth="1"/>
    <col min="8710" max="8710" width="10.140625" style="51" customWidth="1"/>
    <col min="8711" max="8711" width="17.85546875" style="51" customWidth="1"/>
    <col min="8712" max="8712" width="14.5703125" style="51" customWidth="1"/>
    <col min="8713" max="8713" width="11.28515625" style="51" customWidth="1"/>
    <col min="8714" max="8714" width="11.5703125" style="51" customWidth="1"/>
    <col min="8715" max="8715" width="11.28515625" style="51" customWidth="1"/>
    <col min="8716" max="8960" width="9.140625" style="51"/>
    <col min="8961" max="8961" width="18" style="51" customWidth="1"/>
    <col min="8962" max="8962" width="10.5703125" style="51" customWidth="1"/>
    <col min="8963" max="8963" width="11.5703125" style="51" customWidth="1"/>
    <col min="8964" max="8964" width="15.7109375" style="51" customWidth="1"/>
    <col min="8965" max="8965" width="11.7109375" style="51" customWidth="1"/>
    <col min="8966" max="8966" width="10.140625" style="51" customWidth="1"/>
    <col min="8967" max="8967" width="17.85546875" style="51" customWidth="1"/>
    <col min="8968" max="8968" width="14.5703125" style="51" customWidth="1"/>
    <col min="8969" max="8969" width="11.28515625" style="51" customWidth="1"/>
    <col min="8970" max="8970" width="11.5703125" style="51" customWidth="1"/>
    <col min="8971" max="8971" width="11.28515625" style="51" customWidth="1"/>
    <col min="8972" max="9216" width="9.140625" style="51"/>
    <col min="9217" max="9217" width="18" style="51" customWidth="1"/>
    <col min="9218" max="9218" width="10.5703125" style="51" customWidth="1"/>
    <col min="9219" max="9219" width="11.5703125" style="51" customWidth="1"/>
    <col min="9220" max="9220" width="15.7109375" style="51" customWidth="1"/>
    <col min="9221" max="9221" width="11.7109375" style="51" customWidth="1"/>
    <col min="9222" max="9222" width="10.140625" style="51" customWidth="1"/>
    <col min="9223" max="9223" width="17.85546875" style="51" customWidth="1"/>
    <col min="9224" max="9224" width="14.5703125" style="51" customWidth="1"/>
    <col min="9225" max="9225" width="11.28515625" style="51" customWidth="1"/>
    <col min="9226" max="9226" width="11.5703125" style="51" customWidth="1"/>
    <col min="9227" max="9227" width="11.28515625" style="51" customWidth="1"/>
    <col min="9228" max="9472" width="9.140625" style="51"/>
    <col min="9473" max="9473" width="18" style="51" customWidth="1"/>
    <col min="9474" max="9474" width="10.5703125" style="51" customWidth="1"/>
    <col min="9475" max="9475" width="11.5703125" style="51" customWidth="1"/>
    <col min="9476" max="9476" width="15.7109375" style="51" customWidth="1"/>
    <col min="9477" max="9477" width="11.7109375" style="51" customWidth="1"/>
    <col min="9478" max="9478" width="10.140625" style="51" customWidth="1"/>
    <col min="9479" max="9479" width="17.85546875" style="51" customWidth="1"/>
    <col min="9480" max="9480" width="14.5703125" style="51" customWidth="1"/>
    <col min="9481" max="9481" width="11.28515625" style="51" customWidth="1"/>
    <col min="9482" max="9482" width="11.5703125" style="51" customWidth="1"/>
    <col min="9483" max="9483" width="11.28515625" style="51" customWidth="1"/>
    <col min="9484" max="9728" width="9.140625" style="51"/>
    <col min="9729" max="9729" width="18" style="51" customWidth="1"/>
    <col min="9730" max="9730" width="10.5703125" style="51" customWidth="1"/>
    <col min="9731" max="9731" width="11.5703125" style="51" customWidth="1"/>
    <col min="9732" max="9732" width="15.7109375" style="51" customWidth="1"/>
    <col min="9733" max="9733" width="11.7109375" style="51" customWidth="1"/>
    <col min="9734" max="9734" width="10.140625" style="51" customWidth="1"/>
    <col min="9735" max="9735" width="17.85546875" style="51" customWidth="1"/>
    <col min="9736" max="9736" width="14.5703125" style="51" customWidth="1"/>
    <col min="9737" max="9737" width="11.28515625" style="51" customWidth="1"/>
    <col min="9738" max="9738" width="11.5703125" style="51" customWidth="1"/>
    <col min="9739" max="9739" width="11.28515625" style="51" customWidth="1"/>
    <col min="9740" max="9984" width="9.140625" style="51"/>
    <col min="9985" max="9985" width="18" style="51" customWidth="1"/>
    <col min="9986" max="9986" width="10.5703125" style="51" customWidth="1"/>
    <col min="9987" max="9987" width="11.5703125" style="51" customWidth="1"/>
    <col min="9988" max="9988" width="15.7109375" style="51" customWidth="1"/>
    <col min="9989" max="9989" width="11.7109375" style="51" customWidth="1"/>
    <col min="9990" max="9990" width="10.140625" style="51" customWidth="1"/>
    <col min="9991" max="9991" width="17.85546875" style="51" customWidth="1"/>
    <col min="9992" max="9992" width="14.5703125" style="51" customWidth="1"/>
    <col min="9993" max="9993" width="11.28515625" style="51" customWidth="1"/>
    <col min="9994" max="9994" width="11.5703125" style="51" customWidth="1"/>
    <col min="9995" max="9995" width="11.28515625" style="51" customWidth="1"/>
    <col min="9996" max="10240" width="9.140625" style="51"/>
    <col min="10241" max="10241" width="18" style="51" customWidth="1"/>
    <col min="10242" max="10242" width="10.5703125" style="51" customWidth="1"/>
    <col min="10243" max="10243" width="11.5703125" style="51" customWidth="1"/>
    <col min="10244" max="10244" width="15.7109375" style="51" customWidth="1"/>
    <col min="10245" max="10245" width="11.7109375" style="51" customWidth="1"/>
    <col min="10246" max="10246" width="10.140625" style="51" customWidth="1"/>
    <col min="10247" max="10247" width="17.85546875" style="51" customWidth="1"/>
    <col min="10248" max="10248" width="14.5703125" style="51" customWidth="1"/>
    <col min="10249" max="10249" width="11.28515625" style="51" customWidth="1"/>
    <col min="10250" max="10250" width="11.5703125" style="51" customWidth="1"/>
    <col min="10251" max="10251" width="11.28515625" style="51" customWidth="1"/>
    <col min="10252" max="10496" width="9.140625" style="51"/>
    <col min="10497" max="10497" width="18" style="51" customWidth="1"/>
    <col min="10498" max="10498" width="10.5703125" style="51" customWidth="1"/>
    <col min="10499" max="10499" width="11.5703125" style="51" customWidth="1"/>
    <col min="10500" max="10500" width="15.7109375" style="51" customWidth="1"/>
    <col min="10501" max="10501" width="11.7109375" style="51" customWidth="1"/>
    <col min="10502" max="10502" width="10.140625" style="51" customWidth="1"/>
    <col min="10503" max="10503" width="17.85546875" style="51" customWidth="1"/>
    <col min="10504" max="10504" width="14.5703125" style="51" customWidth="1"/>
    <col min="10505" max="10505" width="11.28515625" style="51" customWidth="1"/>
    <col min="10506" max="10506" width="11.5703125" style="51" customWidth="1"/>
    <col min="10507" max="10507" width="11.28515625" style="51" customWidth="1"/>
    <col min="10508" max="10752" width="9.140625" style="51"/>
    <col min="10753" max="10753" width="18" style="51" customWidth="1"/>
    <col min="10754" max="10754" width="10.5703125" style="51" customWidth="1"/>
    <col min="10755" max="10755" width="11.5703125" style="51" customWidth="1"/>
    <col min="10756" max="10756" width="15.7109375" style="51" customWidth="1"/>
    <col min="10757" max="10757" width="11.7109375" style="51" customWidth="1"/>
    <col min="10758" max="10758" width="10.140625" style="51" customWidth="1"/>
    <col min="10759" max="10759" width="17.85546875" style="51" customWidth="1"/>
    <col min="10760" max="10760" width="14.5703125" style="51" customWidth="1"/>
    <col min="10761" max="10761" width="11.28515625" style="51" customWidth="1"/>
    <col min="10762" max="10762" width="11.5703125" style="51" customWidth="1"/>
    <col min="10763" max="10763" width="11.28515625" style="51" customWidth="1"/>
    <col min="10764" max="11008" width="9.140625" style="51"/>
    <col min="11009" max="11009" width="18" style="51" customWidth="1"/>
    <col min="11010" max="11010" width="10.5703125" style="51" customWidth="1"/>
    <col min="11011" max="11011" width="11.5703125" style="51" customWidth="1"/>
    <col min="11012" max="11012" width="15.7109375" style="51" customWidth="1"/>
    <col min="11013" max="11013" width="11.7109375" style="51" customWidth="1"/>
    <col min="11014" max="11014" width="10.140625" style="51" customWidth="1"/>
    <col min="11015" max="11015" width="17.85546875" style="51" customWidth="1"/>
    <col min="11016" max="11016" width="14.5703125" style="51" customWidth="1"/>
    <col min="11017" max="11017" width="11.28515625" style="51" customWidth="1"/>
    <col min="11018" max="11018" width="11.5703125" style="51" customWidth="1"/>
    <col min="11019" max="11019" width="11.28515625" style="51" customWidth="1"/>
    <col min="11020" max="11264" width="9.140625" style="51"/>
    <col min="11265" max="11265" width="18" style="51" customWidth="1"/>
    <col min="11266" max="11266" width="10.5703125" style="51" customWidth="1"/>
    <col min="11267" max="11267" width="11.5703125" style="51" customWidth="1"/>
    <col min="11268" max="11268" width="15.7109375" style="51" customWidth="1"/>
    <col min="11269" max="11269" width="11.7109375" style="51" customWidth="1"/>
    <col min="11270" max="11270" width="10.140625" style="51" customWidth="1"/>
    <col min="11271" max="11271" width="17.85546875" style="51" customWidth="1"/>
    <col min="11272" max="11272" width="14.5703125" style="51" customWidth="1"/>
    <col min="11273" max="11273" width="11.28515625" style="51" customWidth="1"/>
    <col min="11274" max="11274" width="11.5703125" style="51" customWidth="1"/>
    <col min="11275" max="11275" width="11.28515625" style="51" customWidth="1"/>
    <col min="11276" max="11520" width="9.140625" style="51"/>
    <col min="11521" max="11521" width="18" style="51" customWidth="1"/>
    <col min="11522" max="11522" width="10.5703125" style="51" customWidth="1"/>
    <col min="11523" max="11523" width="11.5703125" style="51" customWidth="1"/>
    <col min="11524" max="11524" width="15.7109375" style="51" customWidth="1"/>
    <col min="11525" max="11525" width="11.7109375" style="51" customWidth="1"/>
    <col min="11526" max="11526" width="10.140625" style="51" customWidth="1"/>
    <col min="11527" max="11527" width="17.85546875" style="51" customWidth="1"/>
    <col min="11528" max="11528" width="14.5703125" style="51" customWidth="1"/>
    <col min="11529" max="11529" width="11.28515625" style="51" customWidth="1"/>
    <col min="11530" max="11530" width="11.5703125" style="51" customWidth="1"/>
    <col min="11531" max="11531" width="11.28515625" style="51" customWidth="1"/>
    <col min="11532" max="11776" width="9.140625" style="51"/>
    <col min="11777" max="11777" width="18" style="51" customWidth="1"/>
    <col min="11778" max="11778" width="10.5703125" style="51" customWidth="1"/>
    <col min="11779" max="11779" width="11.5703125" style="51" customWidth="1"/>
    <col min="11780" max="11780" width="15.7109375" style="51" customWidth="1"/>
    <col min="11781" max="11781" width="11.7109375" style="51" customWidth="1"/>
    <col min="11782" max="11782" width="10.140625" style="51" customWidth="1"/>
    <col min="11783" max="11783" width="17.85546875" style="51" customWidth="1"/>
    <col min="11784" max="11784" width="14.5703125" style="51" customWidth="1"/>
    <col min="11785" max="11785" width="11.28515625" style="51" customWidth="1"/>
    <col min="11786" max="11786" width="11.5703125" style="51" customWidth="1"/>
    <col min="11787" max="11787" width="11.28515625" style="51" customWidth="1"/>
    <col min="11788" max="12032" width="9.140625" style="51"/>
    <col min="12033" max="12033" width="18" style="51" customWidth="1"/>
    <col min="12034" max="12034" width="10.5703125" style="51" customWidth="1"/>
    <col min="12035" max="12035" width="11.5703125" style="51" customWidth="1"/>
    <col min="12036" max="12036" width="15.7109375" style="51" customWidth="1"/>
    <col min="12037" max="12037" width="11.7109375" style="51" customWidth="1"/>
    <col min="12038" max="12038" width="10.140625" style="51" customWidth="1"/>
    <col min="12039" max="12039" width="17.85546875" style="51" customWidth="1"/>
    <col min="12040" max="12040" width="14.5703125" style="51" customWidth="1"/>
    <col min="12041" max="12041" width="11.28515625" style="51" customWidth="1"/>
    <col min="12042" max="12042" width="11.5703125" style="51" customWidth="1"/>
    <col min="12043" max="12043" width="11.28515625" style="51" customWidth="1"/>
    <col min="12044" max="12288" width="9.140625" style="51"/>
    <col min="12289" max="12289" width="18" style="51" customWidth="1"/>
    <col min="12290" max="12290" width="10.5703125" style="51" customWidth="1"/>
    <col min="12291" max="12291" width="11.5703125" style="51" customWidth="1"/>
    <col min="12292" max="12292" width="15.7109375" style="51" customWidth="1"/>
    <col min="12293" max="12293" width="11.7109375" style="51" customWidth="1"/>
    <col min="12294" max="12294" width="10.140625" style="51" customWidth="1"/>
    <col min="12295" max="12295" width="17.85546875" style="51" customWidth="1"/>
    <col min="12296" max="12296" width="14.5703125" style="51" customWidth="1"/>
    <col min="12297" max="12297" width="11.28515625" style="51" customWidth="1"/>
    <col min="12298" max="12298" width="11.5703125" style="51" customWidth="1"/>
    <col min="12299" max="12299" width="11.28515625" style="51" customWidth="1"/>
    <col min="12300" max="12544" width="9.140625" style="51"/>
    <col min="12545" max="12545" width="18" style="51" customWidth="1"/>
    <col min="12546" max="12546" width="10.5703125" style="51" customWidth="1"/>
    <col min="12547" max="12547" width="11.5703125" style="51" customWidth="1"/>
    <col min="12548" max="12548" width="15.7109375" style="51" customWidth="1"/>
    <col min="12549" max="12549" width="11.7109375" style="51" customWidth="1"/>
    <col min="12550" max="12550" width="10.140625" style="51" customWidth="1"/>
    <col min="12551" max="12551" width="17.85546875" style="51" customWidth="1"/>
    <col min="12552" max="12552" width="14.5703125" style="51" customWidth="1"/>
    <col min="12553" max="12553" width="11.28515625" style="51" customWidth="1"/>
    <col min="12554" max="12554" width="11.5703125" style="51" customWidth="1"/>
    <col min="12555" max="12555" width="11.28515625" style="51" customWidth="1"/>
    <col min="12556" max="12800" width="9.140625" style="51"/>
    <col min="12801" max="12801" width="18" style="51" customWidth="1"/>
    <col min="12802" max="12802" width="10.5703125" style="51" customWidth="1"/>
    <col min="12803" max="12803" width="11.5703125" style="51" customWidth="1"/>
    <col min="12804" max="12804" width="15.7109375" style="51" customWidth="1"/>
    <col min="12805" max="12805" width="11.7109375" style="51" customWidth="1"/>
    <col min="12806" max="12806" width="10.140625" style="51" customWidth="1"/>
    <col min="12807" max="12807" width="17.85546875" style="51" customWidth="1"/>
    <col min="12808" max="12808" width="14.5703125" style="51" customWidth="1"/>
    <col min="12809" max="12809" width="11.28515625" style="51" customWidth="1"/>
    <col min="12810" max="12810" width="11.5703125" style="51" customWidth="1"/>
    <col min="12811" max="12811" width="11.28515625" style="51" customWidth="1"/>
    <col min="12812" max="13056" width="9.140625" style="51"/>
    <col min="13057" max="13057" width="18" style="51" customWidth="1"/>
    <col min="13058" max="13058" width="10.5703125" style="51" customWidth="1"/>
    <col min="13059" max="13059" width="11.5703125" style="51" customWidth="1"/>
    <col min="13060" max="13060" width="15.7109375" style="51" customWidth="1"/>
    <col min="13061" max="13061" width="11.7109375" style="51" customWidth="1"/>
    <col min="13062" max="13062" width="10.140625" style="51" customWidth="1"/>
    <col min="13063" max="13063" width="17.85546875" style="51" customWidth="1"/>
    <col min="13064" max="13064" width="14.5703125" style="51" customWidth="1"/>
    <col min="13065" max="13065" width="11.28515625" style="51" customWidth="1"/>
    <col min="13066" max="13066" width="11.5703125" style="51" customWidth="1"/>
    <col min="13067" max="13067" width="11.28515625" style="51" customWidth="1"/>
    <col min="13068" max="13312" width="9.140625" style="51"/>
    <col min="13313" max="13313" width="18" style="51" customWidth="1"/>
    <col min="13314" max="13314" width="10.5703125" style="51" customWidth="1"/>
    <col min="13315" max="13315" width="11.5703125" style="51" customWidth="1"/>
    <col min="13316" max="13316" width="15.7109375" style="51" customWidth="1"/>
    <col min="13317" max="13317" width="11.7109375" style="51" customWidth="1"/>
    <col min="13318" max="13318" width="10.140625" style="51" customWidth="1"/>
    <col min="13319" max="13319" width="17.85546875" style="51" customWidth="1"/>
    <col min="13320" max="13320" width="14.5703125" style="51" customWidth="1"/>
    <col min="13321" max="13321" width="11.28515625" style="51" customWidth="1"/>
    <col min="13322" max="13322" width="11.5703125" style="51" customWidth="1"/>
    <col min="13323" max="13323" width="11.28515625" style="51" customWidth="1"/>
    <col min="13324" max="13568" width="9.140625" style="51"/>
    <col min="13569" max="13569" width="18" style="51" customWidth="1"/>
    <col min="13570" max="13570" width="10.5703125" style="51" customWidth="1"/>
    <col min="13571" max="13571" width="11.5703125" style="51" customWidth="1"/>
    <col min="13572" max="13572" width="15.7109375" style="51" customWidth="1"/>
    <col min="13573" max="13573" width="11.7109375" style="51" customWidth="1"/>
    <col min="13574" max="13574" width="10.140625" style="51" customWidth="1"/>
    <col min="13575" max="13575" width="17.85546875" style="51" customWidth="1"/>
    <col min="13576" max="13576" width="14.5703125" style="51" customWidth="1"/>
    <col min="13577" max="13577" width="11.28515625" style="51" customWidth="1"/>
    <col min="13578" max="13578" width="11.5703125" style="51" customWidth="1"/>
    <col min="13579" max="13579" width="11.28515625" style="51" customWidth="1"/>
    <col min="13580" max="13824" width="9.140625" style="51"/>
    <col min="13825" max="13825" width="18" style="51" customWidth="1"/>
    <col min="13826" max="13826" width="10.5703125" style="51" customWidth="1"/>
    <col min="13827" max="13827" width="11.5703125" style="51" customWidth="1"/>
    <col min="13828" max="13828" width="15.7109375" style="51" customWidth="1"/>
    <col min="13829" max="13829" width="11.7109375" style="51" customWidth="1"/>
    <col min="13830" max="13830" width="10.140625" style="51" customWidth="1"/>
    <col min="13831" max="13831" width="17.85546875" style="51" customWidth="1"/>
    <col min="13832" max="13832" width="14.5703125" style="51" customWidth="1"/>
    <col min="13833" max="13833" width="11.28515625" style="51" customWidth="1"/>
    <col min="13834" max="13834" width="11.5703125" style="51" customWidth="1"/>
    <col min="13835" max="13835" width="11.28515625" style="51" customWidth="1"/>
    <col min="13836" max="14080" width="9.140625" style="51"/>
    <col min="14081" max="14081" width="18" style="51" customWidth="1"/>
    <col min="14082" max="14082" width="10.5703125" style="51" customWidth="1"/>
    <col min="14083" max="14083" width="11.5703125" style="51" customWidth="1"/>
    <col min="14084" max="14084" width="15.7109375" style="51" customWidth="1"/>
    <col min="14085" max="14085" width="11.7109375" style="51" customWidth="1"/>
    <col min="14086" max="14086" width="10.140625" style="51" customWidth="1"/>
    <col min="14087" max="14087" width="17.85546875" style="51" customWidth="1"/>
    <col min="14088" max="14088" width="14.5703125" style="51" customWidth="1"/>
    <col min="14089" max="14089" width="11.28515625" style="51" customWidth="1"/>
    <col min="14090" max="14090" width="11.5703125" style="51" customWidth="1"/>
    <col min="14091" max="14091" width="11.28515625" style="51" customWidth="1"/>
    <col min="14092" max="14336" width="9.140625" style="51"/>
    <col min="14337" max="14337" width="18" style="51" customWidth="1"/>
    <col min="14338" max="14338" width="10.5703125" style="51" customWidth="1"/>
    <col min="14339" max="14339" width="11.5703125" style="51" customWidth="1"/>
    <col min="14340" max="14340" width="15.7109375" style="51" customWidth="1"/>
    <col min="14341" max="14341" width="11.7109375" style="51" customWidth="1"/>
    <col min="14342" max="14342" width="10.140625" style="51" customWidth="1"/>
    <col min="14343" max="14343" width="17.85546875" style="51" customWidth="1"/>
    <col min="14344" max="14344" width="14.5703125" style="51" customWidth="1"/>
    <col min="14345" max="14345" width="11.28515625" style="51" customWidth="1"/>
    <col min="14346" max="14346" width="11.5703125" style="51" customWidth="1"/>
    <col min="14347" max="14347" width="11.28515625" style="51" customWidth="1"/>
    <col min="14348" max="14592" width="9.140625" style="51"/>
    <col min="14593" max="14593" width="18" style="51" customWidth="1"/>
    <col min="14594" max="14594" width="10.5703125" style="51" customWidth="1"/>
    <col min="14595" max="14595" width="11.5703125" style="51" customWidth="1"/>
    <col min="14596" max="14596" width="15.7109375" style="51" customWidth="1"/>
    <col min="14597" max="14597" width="11.7109375" style="51" customWidth="1"/>
    <col min="14598" max="14598" width="10.140625" style="51" customWidth="1"/>
    <col min="14599" max="14599" width="17.85546875" style="51" customWidth="1"/>
    <col min="14600" max="14600" width="14.5703125" style="51" customWidth="1"/>
    <col min="14601" max="14601" width="11.28515625" style="51" customWidth="1"/>
    <col min="14602" max="14602" width="11.5703125" style="51" customWidth="1"/>
    <col min="14603" max="14603" width="11.28515625" style="51" customWidth="1"/>
    <col min="14604" max="14848" width="9.140625" style="51"/>
    <col min="14849" max="14849" width="18" style="51" customWidth="1"/>
    <col min="14850" max="14850" width="10.5703125" style="51" customWidth="1"/>
    <col min="14851" max="14851" width="11.5703125" style="51" customWidth="1"/>
    <col min="14852" max="14852" width="15.7109375" style="51" customWidth="1"/>
    <col min="14853" max="14853" width="11.7109375" style="51" customWidth="1"/>
    <col min="14854" max="14854" width="10.140625" style="51" customWidth="1"/>
    <col min="14855" max="14855" width="17.85546875" style="51" customWidth="1"/>
    <col min="14856" max="14856" width="14.5703125" style="51" customWidth="1"/>
    <col min="14857" max="14857" width="11.28515625" style="51" customWidth="1"/>
    <col min="14858" max="14858" width="11.5703125" style="51" customWidth="1"/>
    <col min="14859" max="14859" width="11.28515625" style="51" customWidth="1"/>
    <col min="14860" max="15104" width="9.140625" style="51"/>
    <col min="15105" max="15105" width="18" style="51" customWidth="1"/>
    <col min="15106" max="15106" width="10.5703125" style="51" customWidth="1"/>
    <col min="15107" max="15107" width="11.5703125" style="51" customWidth="1"/>
    <col min="15108" max="15108" width="15.7109375" style="51" customWidth="1"/>
    <col min="15109" max="15109" width="11.7109375" style="51" customWidth="1"/>
    <col min="15110" max="15110" width="10.140625" style="51" customWidth="1"/>
    <col min="15111" max="15111" width="17.85546875" style="51" customWidth="1"/>
    <col min="15112" max="15112" width="14.5703125" style="51" customWidth="1"/>
    <col min="15113" max="15113" width="11.28515625" style="51" customWidth="1"/>
    <col min="15114" max="15114" width="11.5703125" style="51" customWidth="1"/>
    <col min="15115" max="15115" width="11.28515625" style="51" customWidth="1"/>
    <col min="15116" max="15360" width="9.140625" style="51"/>
    <col min="15361" max="15361" width="18" style="51" customWidth="1"/>
    <col min="15362" max="15362" width="10.5703125" style="51" customWidth="1"/>
    <col min="15363" max="15363" width="11.5703125" style="51" customWidth="1"/>
    <col min="15364" max="15364" width="15.7109375" style="51" customWidth="1"/>
    <col min="15365" max="15365" width="11.7109375" style="51" customWidth="1"/>
    <col min="15366" max="15366" width="10.140625" style="51" customWidth="1"/>
    <col min="15367" max="15367" width="17.85546875" style="51" customWidth="1"/>
    <col min="15368" max="15368" width="14.5703125" style="51" customWidth="1"/>
    <col min="15369" max="15369" width="11.28515625" style="51" customWidth="1"/>
    <col min="15370" max="15370" width="11.5703125" style="51" customWidth="1"/>
    <col min="15371" max="15371" width="11.28515625" style="51" customWidth="1"/>
    <col min="15372" max="15616" width="9.140625" style="51"/>
    <col min="15617" max="15617" width="18" style="51" customWidth="1"/>
    <col min="15618" max="15618" width="10.5703125" style="51" customWidth="1"/>
    <col min="15619" max="15619" width="11.5703125" style="51" customWidth="1"/>
    <col min="15620" max="15620" width="15.7109375" style="51" customWidth="1"/>
    <col min="15621" max="15621" width="11.7109375" style="51" customWidth="1"/>
    <col min="15622" max="15622" width="10.140625" style="51" customWidth="1"/>
    <col min="15623" max="15623" width="17.85546875" style="51" customWidth="1"/>
    <col min="15624" max="15624" width="14.5703125" style="51" customWidth="1"/>
    <col min="15625" max="15625" width="11.28515625" style="51" customWidth="1"/>
    <col min="15626" max="15626" width="11.5703125" style="51" customWidth="1"/>
    <col min="15627" max="15627" width="11.28515625" style="51" customWidth="1"/>
    <col min="15628" max="15872" width="9.140625" style="51"/>
    <col min="15873" max="15873" width="18" style="51" customWidth="1"/>
    <col min="15874" max="15874" width="10.5703125" style="51" customWidth="1"/>
    <col min="15875" max="15875" width="11.5703125" style="51" customWidth="1"/>
    <col min="15876" max="15876" width="15.7109375" style="51" customWidth="1"/>
    <col min="15877" max="15877" width="11.7109375" style="51" customWidth="1"/>
    <col min="15878" max="15878" width="10.140625" style="51" customWidth="1"/>
    <col min="15879" max="15879" width="17.85546875" style="51" customWidth="1"/>
    <col min="15880" max="15880" width="14.5703125" style="51" customWidth="1"/>
    <col min="15881" max="15881" width="11.28515625" style="51" customWidth="1"/>
    <col min="15882" max="15882" width="11.5703125" style="51" customWidth="1"/>
    <col min="15883" max="15883" width="11.28515625" style="51" customWidth="1"/>
    <col min="15884" max="16128" width="9.140625" style="51"/>
    <col min="16129" max="16129" width="18" style="51" customWidth="1"/>
    <col min="16130" max="16130" width="10.5703125" style="51" customWidth="1"/>
    <col min="16131" max="16131" width="11.5703125" style="51" customWidth="1"/>
    <col min="16132" max="16132" width="15.7109375" style="51" customWidth="1"/>
    <col min="16133" max="16133" width="11.7109375" style="51" customWidth="1"/>
    <col min="16134" max="16134" width="10.140625" style="51" customWidth="1"/>
    <col min="16135" max="16135" width="17.85546875" style="51" customWidth="1"/>
    <col min="16136" max="16136" width="14.5703125" style="51" customWidth="1"/>
    <col min="16137" max="16137" width="11.28515625" style="51" customWidth="1"/>
    <col min="16138" max="16138" width="11.5703125" style="51" customWidth="1"/>
    <col min="16139" max="16139" width="11.28515625" style="51" customWidth="1"/>
    <col min="16140" max="16384" width="9.140625" style="51"/>
  </cols>
  <sheetData>
    <row r="1" spans="1:11" s="40" customFormat="1" ht="46.15" customHeight="1">
      <c r="A1" s="97" t="s">
        <v>140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s="40" customFormat="1" ht="11.45" customHeight="1">
      <c r="C2" s="41"/>
      <c r="D2" s="41"/>
      <c r="E2" s="41"/>
      <c r="G2" s="41"/>
      <c r="H2" s="41"/>
      <c r="I2" s="41"/>
      <c r="J2" s="42"/>
      <c r="K2" s="43" t="s">
        <v>108</v>
      </c>
    </row>
    <row r="3" spans="1:11" s="44" customFormat="1" ht="21.75" customHeight="1">
      <c r="A3" s="101"/>
      <c r="B3" s="99" t="s">
        <v>17</v>
      </c>
      <c r="C3" s="99" t="s">
        <v>31</v>
      </c>
      <c r="D3" s="99" t="s">
        <v>109</v>
      </c>
      <c r="E3" s="99" t="s">
        <v>110</v>
      </c>
      <c r="F3" s="99" t="s">
        <v>111</v>
      </c>
      <c r="G3" s="103" t="s">
        <v>32</v>
      </c>
      <c r="H3" s="99" t="s">
        <v>20</v>
      </c>
      <c r="I3" s="99" t="s">
        <v>26</v>
      </c>
      <c r="J3" s="98" t="s">
        <v>112</v>
      </c>
      <c r="K3" s="99" t="s">
        <v>27</v>
      </c>
    </row>
    <row r="4" spans="1:11" s="44" customFormat="1" ht="9" customHeight="1">
      <c r="A4" s="102"/>
      <c r="B4" s="99"/>
      <c r="C4" s="99"/>
      <c r="D4" s="99"/>
      <c r="E4" s="99"/>
      <c r="F4" s="99"/>
      <c r="G4" s="103"/>
      <c r="H4" s="99"/>
      <c r="I4" s="99"/>
      <c r="J4" s="98"/>
      <c r="K4" s="99"/>
    </row>
    <row r="5" spans="1:11" s="44" customFormat="1" ht="39.75" customHeight="1">
      <c r="A5" s="102"/>
      <c r="B5" s="99"/>
      <c r="C5" s="99"/>
      <c r="D5" s="99"/>
      <c r="E5" s="99"/>
      <c r="F5" s="99"/>
      <c r="G5" s="103"/>
      <c r="H5" s="99"/>
      <c r="I5" s="99"/>
      <c r="J5" s="98"/>
      <c r="K5" s="99"/>
    </row>
    <row r="6" spans="1:11" s="46" customFormat="1" ht="12.75" customHeight="1">
      <c r="A6" s="45" t="s">
        <v>9</v>
      </c>
      <c r="B6" s="45">
        <v>1</v>
      </c>
      <c r="C6" s="45">
        <v>2</v>
      </c>
      <c r="D6" s="45">
        <v>3</v>
      </c>
      <c r="E6" s="45">
        <v>4</v>
      </c>
      <c r="F6" s="45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</row>
    <row r="7" spans="1:11" s="49" customFormat="1" ht="24.6" customHeight="1">
      <c r="A7" s="47" t="s">
        <v>63</v>
      </c>
      <c r="B7" s="48">
        <f>[10]Жінки!C9</f>
        <v>44560</v>
      </c>
      <c r="C7" s="262">
        <f>[10]Жінки!F9</f>
        <v>27010</v>
      </c>
      <c r="D7" s="225">
        <f>[10]Жінки!I9</f>
        <v>9090</v>
      </c>
      <c r="E7" s="262">
        <f>'[9]Жін.без.21'!W7</f>
        <v>7730</v>
      </c>
      <c r="F7" s="262">
        <f>[10]Жінки!L9</f>
        <v>1247</v>
      </c>
      <c r="G7" s="262">
        <f>[10]Жінки!O9</f>
        <v>736</v>
      </c>
      <c r="H7" s="262">
        <f>[10]Жінки!R9</f>
        <v>25082</v>
      </c>
      <c r="I7" s="262">
        <f>[10]Жінки!U9</f>
        <v>21643</v>
      </c>
      <c r="J7" s="262">
        <f>[10]Жінки!X9</f>
        <v>8488</v>
      </c>
      <c r="K7" s="262">
        <f>[10]Жінки!AA9</f>
        <v>7698</v>
      </c>
    </row>
    <row r="8" spans="1:11" ht="15" customHeight="1">
      <c r="A8" s="50" t="s">
        <v>64</v>
      </c>
      <c r="B8" s="56">
        <f>[10]Жінки!C10</f>
        <v>1806</v>
      </c>
      <c r="C8" s="266">
        <f>[10]Жінки!F10</f>
        <v>1529</v>
      </c>
      <c r="D8" s="230">
        <f>[10]Жінки!I10</f>
        <v>568</v>
      </c>
      <c r="E8" s="266">
        <f>'[9]Жін.без.21'!W8</f>
        <v>435</v>
      </c>
      <c r="F8" s="266">
        <f>[10]Жінки!L10</f>
        <v>52</v>
      </c>
      <c r="G8" s="266">
        <f>[10]Жінки!O10</f>
        <v>46</v>
      </c>
      <c r="H8" s="266">
        <f>[10]Жінки!R10</f>
        <v>1299</v>
      </c>
      <c r="I8" s="266">
        <f>[10]Жінки!U10</f>
        <v>569</v>
      </c>
      <c r="J8" s="266">
        <f>[10]Жінки!X10</f>
        <v>499</v>
      </c>
      <c r="K8" s="266">
        <f>[10]Жінки!AA10</f>
        <v>457</v>
      </c>
    </row>
    <row r="9" spans="1:11" ht="15" customHeight="1">
      <c r="A9" s="50" t="s">
        <v>65</v>
      </c>
      <c r="B9" s="56">
        <f>[10]Жінки!C11</f>
        <v>1296</v>
      </c>
      <c r="C9" s="266">
        <f>[10]Жінки!F11</f>
        <v>1027</v>
      </c>
      <c r="D9" s="230">
        <f>[10]Жінки!I11</f>
        <v>224</v>
      </c>
      <c r="E9" s="266">
        <f>'[9]Жін.без.21'!W9</f>
        <v>205</v>
      </c>
      <c r="F9" s="266">
        <f>[10]Жінки!L11</f>
        <v>35</v>
      </c>
      <c r="G9" s="266">
        <f>[10]Жінки!O11</f>
        <v>18</v>
      </c>
      <c r="H9" s="266">
        <f>[10]Жінки!R11</f>
        <v>872</v>
      </c>
      <c r="I9" s="266">
        <f>[10]Жінки!U11</f>
        <v>621</v>
      </c>
      <c r="J9" s="266">
        <f>[10]Жінки!X11</f>
        <v>409</v>
      </c>
      <c r="K9" s="266">
        <f>[10]Жінки!AA11</f>
        <v>382</v>
      </c>
    </row>
    <row r="10" spans="1:11" ht="15" customHeight="1">
      <c r="A10" s="50" t="s">
        <v>66</v>
      </c>
      <c r="B10" s="56">
        <f>[10]Жінки!C12</f>
        <v>3050</v>
      </c>
      <c r="C10" s="266">
        <f>[10]Жінки!F12</f>
        <v>1259</v>
      </c>
      <c r="D10" s="230">
        <f>[10]Жінки!I12</f>
        <v>367</v>
      </c>
      <c r="E10" s="266">
        <f>'[9]Жін.без.21'!W10</f>
        <v>341</v>
      </c>
      <c r="F10" s="266">
        <f>[10]Жінки!L12</f>
        <v>71</v>
      </c>
      <c r="G10" s="266">
        <f>[10]Жінки!O12</f>
        <v>180</v>
      </c>
      <c r="H10" s="266">
        <f>[10]Жінки!R12</f>
        <v>1225</v>
      </c>
      <c r="I10" s="266">
        <f>[10]Жінки!U12</f>
        <v>1928</v>
      </c>
      <c r="J10" s="266">
        <f>[10]Жінки!X12</f>
        <v>325</v>
      </c>
      <c r="K10" s="266">
        <f>[10]Жінки!AA12</f>
        <v>270</v>
      </c>
    </row>
    <row r="11" spans="1:11" ht="15" customHeight="1">
      <c r="A11" s="50" t="s">
        <v>67</v>
      </c>
      <c r="B11" s="56">
        <f>[10]Жінки!C13</f>
        <v>2519</v>
      </c>
      <c r="C11" s="266">
        <f>[10]Жінки!F13</f>
        <v>962</v>
      </c>
      <c r="D11" s="230">
        <f>[10]Жінки!I13</f>
        <v>343</v>
      </c>
      <c r="E11" s="266">
        <f>'[9]Жін.без.21'!W11</f>
        <v>282</v>
      </c>
      <c r="F11" s="266">
        <f>[10]Жінки!L13</f>
        <v>81</v>
      </c>
      <c r="G11" s="266">
        <f>[10]Жінки!O13</f>
        <v>26</v>
      </c>
      <c r="H11" s="266">
        <f>[10]Жінки!R13</f>
        <v>837</v>
      </c>
      <c r="I11" s="266">
        <f>[10]Жінки!U13</f>
        <v>1634</v>
      </c>
      <c r="J11" s="266">
        <f>[10]Жінки!X13</f>
        <v>272</v>
      </c>
      <c r="K11" s="266">
        <f>[10]Жінки!AA13</f>
        <v>256</v>
      </c>
    </row>
    <row r="12" spans="1:11" ht="15" customHeight="1">
      <c r="A12" s="50" t="s">
        <v>68</v>
      </c>
      <c r="B12" s="56">
        <f>[10]Жінки!C14</f>
        <v>2503</v>
      </c>
      <c r="C12" s="266">
        <f>[10]Жінки!F14</f>
        <v>1154</v>
      </c>
      <c r="D12" s="230">
        <f>[10]Жінки!I14</f>
        <v>479</v>
      </c>
      <c r="E12" s="266">
        <f>'[9]Жін.без.21'!W12</f>
        <v>413</v>
      </c>
      <c r="F12" s="266">
        <f>[10]Жінки!L14</f>
        <v>55</v>
      </c>
      <c r="G12" s="266">
        <f>[10]Жінки!O14</f>
        <v>3</v>
      </c>
      <c r="H12" s="266">
        <f>[10]Жінки!R14</f>
        <v>1106</v>
      </c>
      <c r="I12" s="266">
        <f>[10]Жінки!U14</f>
        <v>1371</v>
      </c>
      <c r="J12" s="266">
        <f>[10]Жінки!X14</f>
        <v>325</v>
      </c>
      <c r="K12" s="266">
        <f>[10]Жінки!AA14</f>
        <v>275</v>
      </c>
    </row>
    <row r="13" spans="1:11" ht="15" customHeight="1">
      <c r="A13" s="50" t="s">
        <v>69</v>
      </c>
      <c r="B13" s="56">
        <f>[10]Жінки!C15</f>
        <v>1331</v>
      </c>
      <c r="C13" s="266">
        <f>[10]Жінки!F15</f>
        <v>797</v>
      </c>
      <c r="D13" s="230">
        <f>[10]Жінки!I15</f>
        <v>344</v>
      </c>
      <c r="E13" s="266">
        <f>'[9]Жін.без.21'!W13</f>
        <v>321</v>
      </c>
      <c r="F13" s="266">
        <f>[10]Жінки!L15</f>
        <v>35</v>
      </c>
      <c r="G13" s="266">
        <f>[10]Жінки!O15</f>
        <v>0</v>
      </c>
      <c r="H13" s="266">
        <f>[10]Жінки!R15</f>
        <v>742</v>
      </c>
      <c r="I13" s="266">
        <f>[10]Жінки!U15</f>
        <v>653</v>
      </c>
      <c r="J13" s="266">
        <f>[10]Жінки!X15</f>
        <v>213</v>
      </c>
      <c r="K13" s="266">
        <f>[10]Жінки!AA15</f>
        <v>197</v>
      </c>
    </row>
    <row r="14" spans="1:11" ht="15" customHeight="1">
      <c r="A14" s="50" t="s">
        <v>70</v>
      </c>
      <c r="B14" s="56">
        <f>[10]Жінки!C16</f>
        <v>1676</v>
      </c>
      <c r="C14" s="266">
        <f>[10]Жінки!F16</f>
        <v>1095</v>
      </c>
      <c r="D14" s="230">
        <f>[10]Жінки!I16</f>
        <v>351</v>
      </c>
      <c r="E14" s="266">
        <f>'[9]Жін.без.21'!W14</f>
        <v>312</v>
      </c>
      <c r="F14" s="266">
        <f>[10]Жінки!L16</f>
        <v>49</v>
      </c>
      <c r="G14" s="266">
        <f>[10]Жінки!O16</f>
        <v>25</v>
      </c>
      <c r="H14" s="266">
        <f>[10]Жінки!R16</f>
        <v>1056</v>
      </c>
      <c r="I14" s="266">
        <f>[10]Жінки!U16</f>
        <v>824</v>
      </c>
      <c r="J14" s="266">
        <f>[10]Жінки!X16</f>
        <v>360</v>
      </c>
      <c r="K14" s="266">
        <f>[10]Жінки!AA16</f>
        <v>327</v>
      </c>
    </row>
    <row r="15" spans="1:11" ht="15" customHeight="1">
      <c r="A15" s="50" t="s">
        <v>71</v>
      </c>
      <c r="B15" s="56">
        <f>[10]Жінки!C17</f>
        <v>1594</v>
      </c>
      <c r="C15" s="266">
        <f>[10]Жінки!F17</f>
        <v>970</v>
      </c>
      <c r="D15" s="230">
        <f>[10]Жінки!I17</f>
        <v>294</v>
      </c>
      <c r="E15" s="266">
        <f>'[9]Жін.без.21'!W15</f>
        <v>234</v>
      </c>
      <c r="F15" s="266">
        <f>[10]Жінки!L17</f>
        <v>32</v>
      </c>
      <c r="G15" s="266">
        <f>[10]Жінки!O17</f>
        <v>4</v>
      </c>
      <c r="H15" s="266">
        <f>[10]Жінки!R17</f>
        <v>905</v>
      </c>
      <c r="I15" s="266">
        <f>[10]Жінки!U17</f>
        <v>829</v>
      </c>
      <c r="J15" s="266">
        <f>[10]Жінки!X17</f>
        <v>359</v>
      </c>
      <c r="K15" s="266">
        <f>[10]Жінки!AA17</f>
        <v>328</v>
      </c>
    </row>
    <row r="16" spans="1:11" ht="15" customHeight="1">
      <c r="A16" s="50" t="s">
        <v>72</v>
      </c>
      <c r="B16" s="56">
        <f>[10]Жінки!C18</f>
        <v>971</v>
      </c>
      <c r="C16" s="266">
        <f>[10]Жінки!F18</f>
        <v>871</v>
      </c>
      <c r="D16" s="230">
        <f>[10]Жінки!I18</f>
        <v>253</v>
      </c>
      <c r="E16" s="266">
        <f>'[9]Жін.без.21'!W16</f>
        <v>221</v>
      </c>
      <c r="F16" s="266">
        <f>[10]Жінки!L18</f>
        <v>28</v>
      </c>
      <c r="G16" s="266">
        <f>[10]Жінки!O18</f>
        <v>46</v>
      </c>
      <c r="H16" s="266">
        <f>[10]Жінки!R18</f>
        <v>864</v>
      </c>
      <c r="I16" s="266">
        <f>[10]Жінки!U18</f>
        <v>357</v>
      </c>
      <c r="J16" s="266">
        <f>[10]Жінки!X18</f>
        <v>306</v>
      </c>
      <c r="K16" s="266">
        <f>[10]Жінки!AA18</f>
        <v>284</v>
      </c>
    </row>
    <row r="17" spans="1:11" ht="15" customHeight="1">
      <c r="A17" s="50" t="s">
        <v>73</v>
      </c>
      <c r="B17" s="56">
        <f>[10]Жінки!C19</f>
        <v>642</v>
      </c>
      <c r="C17" s="266">
        <f>[10]Жінки!F19</f>
        <v>532</v>
      </c>
      <c r="D17" s="230">
        <f>[10]Жінки!I19</f>
        <v>191</v>
      </c>
      <c r="E17" s="266">
        <f>'[9]Жін.без.21'!W17</f>
        <v>169</v>
      </c>
      <c r="F17" s="266">
        <f>[10]Жінки!L19</f>
        <v>41</v>
      </c>
      <c r="G17" s="266">
        <f>[10]Жінки!O19</f>
        <v>8</v>
      </c>
      <c r="H17" s="266">
        <f>[10]Жінки!R19</f>
        <v>510</v>
      </c>
      <c r="I17" s="266">
        <f>[10]Жінки!U19</f>
        <v>241</v>
      </c>
      <c r="J17" s="266">
        <f>[10]Жінки!X19</f>
        <v>224</v>
      </c>
      <c r="K17" s="266">
        <f>[10]Жінки!AA19</f>
        <v>208</v>
      </c>
    </row>
    <row r="18" spans="1:11" ht="15" customHeight="1">
      <c r="A18" s="50" t="s">
        <v>74</v>
      </c>
      <c r="B18" s="56">
        <f>[10]Жінки!C20</f>
        <v>684</v>
      </c>
      <c r="C18" s="266">
        <f>[10]Жінки!F20</f>
        <v>538</v>
      </c>
      <c r="D18" s="230">
        <f>[10]Жінки!I20</f>
        <v>243</v>
      </c>
      <c r="E18" s="266">
        <f>'[9]Жін.без.21'!W18</f>
        <v>226</v>
      </c>
      <c r="F18" s="266">
        <f>[10]Жінки!L20</f>
        <v>10</v>
      </c>
      <c r="G18" s="266">
        <f>[10]Жінки!O20</f>
        <v>8</v>
      </c>
      <c r="H18" s="266">
        <f>[10]Жінки!R20</f>
        <v>536</v>
      </c>
      <c r="I18" s="266">
        <f>[10]Жінки!U20</f>
        <v>287</v>
      </c>
      <c r="J18" s="266">
        <f>[10]Жінки!X20</f>
        <v>166</v>
      </c>
      <c r="K18" s="266">
        <f>[10]Жінки!AA20</f>
        <v>156</v>
      </c>
    </row>
    <row r="19" spans="1:11" ht="15" customHeight="1">
      <c r="A19" s="50" t="s">
        <v>75</v>
      </c>
      <c r="B19" s="56">
        <f>[10]Жінки!C21</f>
        <v>1635</v>
      </c>
      <c r="C19" s="266">
        <f>[10]Жінки!F21</f>
        <v>1353</v>
      </c>
      <c r="D19" s="230">
        <f>[10]Жінки!I21</f>
        <v>358</v>
      </c>
      <c r="E19" s="266">
        <f>'[9]Жін.без.21'!W19</f>
        <v>282</v>
      </c>
      <c r="F19" s="266">
        <f>[10]Жінки!L21</f>
        <v>92</v>
      </c>
      <c r="G19" s="266">
        <f>[10]Жінки!O21</f>
        <v>22</v>
      </c>
      <c r="H19" s="266">
        <f>[10]Жінки!R21</f>
        <v>1264</v>
      </c>
      <c r="I19" s="266">
        <f>[10]Жінки!U21</f>
        <v>664</v>
      </c>
      <c r="J19" s="266">
        <f>[10]Жінки!X21</f>
        <v>495</v>
      </c>
      <c r="K19" s="266">
        <f>[10]Жінки!AA21</f>
        <v>446</v>
      </c>
    </row>
    <row r="20" spans="1:11" ht="15" customHeight="1">
      <c r="A20" s="50" t="s">
        <v>76</v>
      </c>
      <c r="B20" s="56">
        <f>[10]Жінки!C22</f>
        <v>748</v>
      </c>
      <c r="C20" s="266">
        <f>[10]Жінки!F22</f>
        <v>673</v>
      </c>
      <c r="D20" s="230">
        <f>[10]Жінки!I22</f>
        <v>156</v>
      </c>
      <c r="E20" s="266">
        <f>'[9]Жін.без.21'!W20</f>
        <v>143</v>
      </c>
      <c r="F20" s="266">
        <f>[10]Жінки!L22</f>
        <v>17</v>
      </c>
      <c r="G20" s="266">
        <f>[10]Жінки!O22</f>
        <v>9</v>
      </c>
      <c r="H20" s="266">
        <f>[10]Жінки!R22</f>
        <v>660</v>
      </c>
      <c r="I20" s="266">
        <f>[10]Жінки!U22</f>
        <v>317</v>
      </c>
      <c r="J20" s="266">
        <f>[10]Жінки!X22</f>
        <v>288</v>
      </c>
      <c r="K20" s="266">
        <f>[10]Жінки!AA22</f>
        <v>260</v>
      </c>
    </row>
    <row r="21" spans="1:11" ht="15" customHeight="1">
      <c r="A21" s="50" t="s">
        <v>77</v>
      </c>
      <c r="B21" s="56">
        <f>[10]Жінки!C23</f>
        <v>1245</v>
      </c>
      <c r="C21" s="266">
        <f>[10]Жінки!F23</f>
        <v>982</v>
      </c>
      <c r="D21" s="230">
        <f>[10]Жінки!I23</f>
        <v>223</v>
      </c>
      <c r="E21" s="266">
        <f>'[9]Жін.без.21'!W21</f>
        <v>193</v>
      </c>
      <c r="F21" s="266">
        <f>[10]Жінки!L23</f>
        <v>26</v>
      </c>
      <c r="G21" s="266">
        <f>[10]Жінки!O23</f>
        <v>3</v>
      </c>
      <c r="H21" s="266">
        <f>[10]Жінки!R23</f>
        <v>954</v>
      </c>
      <c r="I21" s="266">
        <f>[10]Жінки!U23</f>
        <v>524</v>
      </c>
      <c r="J21" s="266">
        <f>[10]Жінки!X23</f>
        <v>333</v>
      </c>
      <c r="K21" s="266">
        <f>[10]Жінки!AA23</f>
        <v>311</v>
      </c>
    </row>
    <row r="22" spans="1:11" ht="15" customHeight="1">
      <c r="A22" s="50" t="s">
        <v>78</v>
      </c>
      <c r="B22" s="56">
        <f>[10]Жінки!C24</f>
        <v>583</v>
      </c>
      <c r="C22" s="266">
        <f>[10]Жінки!F24</f>
        <v>533</v>
      </c>
      <c r="D22" s="230">
        <f>[10]Жінки!I24</f>
        <v>159</v>
      </c>
      <c r="E22" s="266">
        <f>'[9]Жін.без.21'!W22</f>
        <v>147</v>
      </c>
      <c r="F22" s="266">
        <f>[10]Жінки!L24</f>
        <v>26</v>
      </c>
      <c r="G22" s="266">
        <f>[10]Жінки!O24</f>
        <v>6</v>
      </c>
      <c r="H22" s="266">
        <f>[10]Жінки!R24</f>
        <v>505</v>
      </c>
      <c r="I22" s="266">
        <f>[10]Жінки!U24</f>
        <v>270</v>
      </c>
      <c r="J22" s="266">
        <f>[10]Жінки!X24</f>
        <v>242</v>
      </c>
      <c r="K22" s="266">
        <f>[10]Жінки!AA24</f>
        <v>225</v>
      </c>
    </row>
    <row r="23" spans="1:11" ht="15" customHeight="1">
      <c r="A23" s="50" t="s">
        <v>79</v>
      </c>
      <c r="B23" s="56">
        <f>[10]Жінки!C25</f>
        <v>573</v>
      </c>
      <c r="C23" s="266">
        <f>[10]Жінки!F25</f>
        <v>513</v>
      </c>
      <c r="D23" s="230">
        <f>[10]Жінки!I25</f>
        <v>221</v>
      </c>
      <c r="E23" s="266">
        <f>'[9]Жін.без.21'!W23</f>
        <v>206</v>
      </c>
      <c r="F23" s="266">
        <f>[10]Жінки!L25</f>
        <v>27</v>
      </c>
      <c r="G23" s="266">
        <f>[10]Жінки!O25</f>
        <v>12</v>
      </c>
      <c r="H23" s="266">
        <f>[10]Жінки!R25</f>
        <v>459</v>
      </c>
      <c r="I23" s="266">
        <f>[10]Жінки!U25</f>
        <v>220</v>
      </c>
      <c r="J23" s="266">
        <f>[10]Жінки!X25</f>
        <v>179</v>
      </c>
      <c r="K23" s="266">
        <f>[10]Жінки!AA25</f>
        <v>162</v>
      </c>
    </row>
    <row r="24" spans="1:11" ht="15" customHeight="1">
      <c r="A24" s="50" t="s">
        <v>80</v>
      </c>
      <c r="B24" s="56">
        <f>[10]Жінки!C26</f>
        <v>693</v>
      </c>
      <c r="C24" s="266">
        <f>[10]Жінки!F26</f>
        <v>611</v>
      </c>
      <c r="D24" s="230">
        <f>[10]Жінки!I26</f>
        <v>211</v>
      </c>
      <c r="E24" s="266">
        <f>'[9]Жін.без.21'!W24</f>
        <v>169</v>
      </c>
      <c r="F24" s="266">
        <f>[10]Жінки!L26</f>
        <v>34</v>
      </c>
      <c r="G24" s="266">
        <f>[10]Жінки!O26</f>
        <v>29</v>
      </c>
      <c r="H24" s="266">
        <f>[10]Жінки!R26</f>
        <v>594</v>
      </c>
      <c r="I24" s="266">
        <f>[10]Жінки!U26</f>
        <v>267</v>
      </c>
      <c r="J24" s="266">
        <f>[10]Жінки!X26</f>
        <v>240</v>
      </c>
      <c r="K24" s="266">
        <f>[10]Жінки!AA26</f>
        <v>221</v>
      </c>
    </row>
    <row r="25" spans="1:11" ht="15" customHeight="1">
      <c r="A25" s="50" t="s">
        <v>81</v>
      </c>
      <c r="B25" s="56">
        <f>[10]Жінки!C27</f>
        <v>910</v>
      </c>
      <c r="C25" s="266">
        <f>[10]Жінки!F27</f>
        <v>557</v>
      </c>
      <c r="D25" s="230">
        <f>[10]Жінки!I27</f>
        <v>195</v>
      </c>
      <c r="E25" s="266">
        <f>'[9]Жін.без.21'!W25</f>
        <v>157</v>
      </c>
      <c r="F25" s="266">
        <f>[10]Жінки!L27</f>
        <v>29</v>
      </c>
      <c r="G25" s="266">
        <f>[10]Жінки!O27</f>
        <v>47</v>
      </c>
      <c r="H25" s="266">
        <f>[10]Жінки!R27</f>
        <v>459</v>
      </c>
      <c r="I25" s="266">
        <f>[10]Жінки!U27</f>
        <v>485</v>
      </c>
      <c r="J25" s="266">
        <f>[10]Жінки!X27</f>
        <v>190</v>
      </c>
      <c r="K25" s="266">
        <f>[10]Жінки!AA27</f>
        <v>163</v>
      </c>
    </row>
    <row r="26" spans="1:11" ht="15" customHeight="1">
      <c r="A26" s="50" t="s">
        <v>82</v>
      </c>
      <c r="B26" s="56">
        <f>[10]Жінки!C28</f>
        <v>873</v>
      </c>
      <c r="C26" s="266">
        <f>[10]Жінки!F28</f>
        <v>641</v>
      </c>
      <c r="D26" s="230">
        <f>[10]Жінки!I28</f>
        <v>213</v>
      </c>
      <c r="E26" s="266">
        <f>'[9]Жін.без.21'!W26</f>
        <v>184</v>
      </c>
      <c r="F26" s="266">
        <f>[10]Жінки!L28</f>
        <v>38</v>
      </c>
      <c r="G26" s="266">
        <f>[10]Жінки!O28</f>
        <v>35</v>
      </c>
      <c r="H26" s="266">
        <f>[10]Жінки!R28</f>
        <v>587</v>
      </c>
      <c r="I26" s="266">
        <f>[10]Жінки!U28</f>
        <v>352</v>
      </c>
      <c r="J26" s="266">
        <f>[10]Жінки!X28</f>
        <v>159</v>
      </c>
      <c r="K26" s="266">
        <f>[10]Жінки!AA28</f>
        <v>143</v>
      </c>
    </row>
    <row r="27" spans="1:11" ht="15" customHeight="1">
      <c r="A27" s="50" t="s">
        <v>83</v>
      </c>
      <c r="B27" s="56">
        <f>[10]Жінки!C29</f>
        <v>1060</v>
      </c>
      <c r="C27" s="266">
        <f>[10]Жінки!F29</f>
        <v>712</v>
      </c>
      <c r="D27" s="230">
        <f>[10]Жінки!I29</f>
        <v>334</v>
      </c>
      <c r="E27" s="266">
        <f>'[9]Жін.без.21'!W27</f>
        <v>288</v>
      </c>
      <c r="F27" s="266">
        <f>[10]Жінки!L29</f>
        <v>50</v>
      </c>
      <c r="G27" s="266">
        <f>[10]Жінки!O29</f>
        <v>16</v>
      </c>
      <c r="H27" s="266">
        <f>[10]Жінки!R29</f>
        <v>685</v>
      </c>
      <c r="I27" s="266">
        <f>[10]Жінки!U29</f>
        <v>467</v>
      </c>
      <c r="J27" s="266">
        <f>[10]Жінки!X29</f>
        <v>185</v>
      </c>
      <c r="K27" s="266">
        <f>[10]Жінки!AA29</f>
        <v>176</v>
      </c>
    </row>
    <row r="28" spans="1:11" ht="15" customHeight="1">
      <c r="A28" s="50" t="s">
        <v>84</v>
      </c>
      <c r="B28" s="56">
        <f>[10]Жінки!C30</f>
        <v>811</v>
      </c>
      <c r="C28" s="266">
        <f>[10]Жінки!F30</f>
        <v>728</v>
      </c>
      <c r="D28" s="230">
        <f>[10]Жінки!I30</f>
        <v>180</v>
      </c>
      <c r="E28" s="266">
        <f>'[9]Жін.без.21'!W28</f>
        <v>155</v>
      </c>
      <c r="F28" s="266">
        <f>[10]Жінки!L30</f>
        <v>28</v>
      </c>
      <c r="G28" s="266">
        <f>[10]Жінки!O30</f>
        <v>23</v>
      </c>
      <c r="H28" s="266">
        <f>[10]Жінки!R30</f>
        <v>709</v>
      </c>
      <c r="I28" s="266">
        <f>[10]Жінки!U30</f>
        <v>347</v>
      </c>
      <c r="J28" s="266">
        <f>[10]Жінки!X30</f>
        <v>288</v>
      </c>
      <c r="K28" s="266">
        <f>[10]Жінки!AA30</f>
        <v>276</v>
      </c>
    </row>
    <row r="29" spans="1:11" ht="15" customHeight="1">
      <c r="A29" s="50" t="s">
        <v>85</v>
      </c>
      <c r="B29" s="56">
        <f>[10]Жінки!C31</f>
        <v>1272</v>
      </c>
      <c r="C29" s="266">
        <f>[10]Жінки!F31</f>
        <v>923</v>
      </c>
      <c r="D29" s="230">
        <f>[10]Жінки!I31</f>
        <v>285</v>
      </c>
      <c r="E29" s="266">
        <f>'[9]Жін.без.21'!W29</f>
        <v>234</v>
      </c>
      <c r="F29" s="266">
        <f>[10]Жінки!L31</f>
        <v>46</v>
      </c>
      <c r="G29" s="266">
        <f>[10]Жінки!O31</f>
        <v>41</v>
      </c>
      <c r="H29" s="266">
        <f>[10]Жінки!R31</f>
        <v>748</v>
      </c>
      <c r="I29" s="266">
        <f>[10]Жінки!U31</f>
        <v>519</v>
      </c>
      <c r="J29" s="266">
        <f>[10]Жінки!X31</f>
        <v>276</v>
      </c>
      <c r="K29" s="266">
        <f>[10]Жінки!AA31</f>
        <v>257</v>
      </c>
    </row>
    <row r="30" spans="1:11" ht="15" customHeight="1">
      <c r="A30" s="52" t="s">
        <v>86</v>
      </c>
      <c r="B30" s="56">
        <f>[10]Жінки!C32</f>
        <v>1173</v>
      </c>
      <c r="C30" s="266">
        <f>[10]Жінки!F32</f>
        <v>747</v>
      </c>
      <c r="D30" s="230">
        <f>[10]Жінки!I32</f>
        <v>300</v>
      </c>
      <c r="E30" s="266">
        <f>'[9]Жін.без.21'!W30</f>
        <v>235</v>
      </c>
      <c r="F30" s="266">
        <f>[10]Жінки!L32</f>
        <v>20</v>
      </c>
      <c r="G30" s="266">
        <f>[10]Жінки!O32</f>
        <v>0</v>
      </c>
      <c r="H30" s="266">
        <f>[10]Жінки!R32</f>
        <v>651</v>
      </c>
      <c r="I30" s="266">
        <f>[10]Жінки!U32</f>
        <v>550</v>
      </c>
      <c r="J30" s="266">
        <f>[10]Жінки!X32</f>
        <v>229</v>
      </c>
      <c r="K30" s="266">
        <f>[10]Жінки!AA32</f>
        <v>205</v>
      </c>
    </row>
    <row r="31" spans="1:11" ht="15" customHeight="1">
      <c r="A31" s="53" t="s">
        <v>87</v>
      </c>
      <c r="B31" s="56">
        <f>[10]Жінки!C33</f>
        <v>676</v>
      </c>
      <c r="C31" s="266">
        <f>[10]Жінки!F33</f>
        <v>633</v>
      </c>
      <c r="D31" s="230">
        <f>[10]Жінки!I33</f>
        <v>124</v>
      </c>
      <c r="E31" s="266">
        <f>'[9]Жін.без.21'!W31</f>
        <v>107</v>
      </c>
      <c r="F31" s="266">
        <f>[10]Жінки!L33</f>
        <v>3</v>
      </c>
      <c r="G31" s="266">
        <f>[10]Жінки!O33</f>
        <v>4</v>
      </c>
      <c r="H31" s="266">
        <f>[10]Жінки!R33</f>
        <v>619</v>
      </c>
      <c r="I31" s="266">
        <f>[10]Жінки!U33</f>
        <v>297</v>
      </c>
      <c r="J31" s="266">
        <f>[10]Жінки!X33</f>
        <v>284</v>
      </c>
      <c r="K31" s="266">
        <f>[10]Жінки!AA33</f>
        <v>268</v>
      </c>
    </row>
    <row r="32" spans="1:11" ht="15" customHeight="1">
      <c r="A32" s="53" t="s">
        <v>88</v>
      </c>
      <c r="B32" s="56">
        <f>[10]Жінки!C34</f>
        <v>640</v>
      </c>
      <c r="C32" s="266">
        <f>[10]Жінки!F34</f>
        <v>425</v>
      </c>
      <c r="D32" s="230">
        <f>[10]Жінки!I34</f>
        <v>163</v>
      </c>
      <c r="E32" s="266">
        <f>'[9]Жін.без.21'!W32</f>
        <v>103</v>
      </c>
      <c r="F32" s="266">
        <f>[10]Жінки!L34</f>
        <v>28</v>
      </c>
      <c r="G32" s="266">
        <f>[10]Жінки!O34</f>
        <v>25</v>
      </c>
      <c r="H32" s="266">
        <f>[10]Жінки!R34</f>
        <v>415</v>
      </c>
      <c r="I32" s="266">
        <f>[10]Жінки!U34</f>
        <v>300</v>
      </c>
      <c r="J32" s="266">
        <f>[10]Жінки!X34</f>
        <v>155</v>
      </c>
      <c r="K32" s="266">
        <f>[10]Жінки!AA34</f>
        <v>145</v>
      </c>
    </row>
    <row r="33" spans="1:11">
      <c r="A33" s="50" t="s">
        <v>89</v>
      </c>
      <c r="B33" s="56">
        <f>[10]Жінки!C35</f>
        <v>723</v>
      </c>
      <c r="C33" s="266">
        <f>[10]Жінки!F35</f>
        <v>609</v>
      </c>
      <c r="D33" s="230">
        <f>[10]Жінки!I35</f>
        <v>240</v>
      </c>
      <c r="E33" s="266">
        <f>'[9]Жін.без.21'!W33</f>
        <v>201</v>
      </c>
      <c r="F33" s="266">
        <f>[10]Жінки!L35</f>
        <v>3</v>
      </c>
      <c r="G33" s="266">
        <f>[10]Жінки!O35</f>
        <v>6</v>
      </c>
      <c r="H33" s="266">
        <f>[10]Жінки!R35</f>
        <v>592</v>
      </c>
      <c r="I33" s="266">
        <f>[10]Жінки!U35</f>
        <v>274</v>
      </c>
      <c r="J33" s="266">
        <f>[10]Жінки!X35</f>
        <v>205</v>
      </c>
      <c r="K33" s="266">
        <f>[10]Жінки!AA35</f>
        <v>199</v>
      </c>
    </row>
    <row r="34" spans="1:11">
      <c r="A34" s="50" t="s">
        <v>90</v>
      </c>
      <c r="B34" s="230">
        <f>[10]Жінки!C36</f>
        <v>779</v>
      </c>
      <c r="C34" s="268">
        <f>[10]Жінки!F36</f>
        <v>664</v>
      </c>
      <c r="D34" s="266">
        <f>[10]Жінки!I36</f>
        <v>324</v>
      </c>
      <c r="E34" s="266">
        <f>'[9]Жін.без.21'!W34</f>
        <v>243</v>
      </c>
      <c r="F34" s="268">
        <f>[10]Жінки!L36</f>
        <v>27</v>
      </c>
      <c r="G34" s="266">
        <f>[10]Жінки!O36</f>
        <v>39</v>
      </c>
      <c r="H34" s="230">
        <f>[10]Жінки!R36</f>
        <v>631</v>
      </c>
      <c r="I34" s="268">
        <f>[10]Жінки!U36</f>
        <v>205</v>
      </c>
      <c r="J34" s="266">
        <f>[10]Жінки!X36</f>
        <v>200</v>
      </c>
      <c r="K34" s="230">
        <f>[10]Жінки!AA36</f>
        <v>185</v>
      </c>
    </row>
    <row r="35" spans="1:11">
      <c r="A35" s="50" t="s">
        <v>91</v>
      </c>
      <c r="B35" s="230">
        <f>[10]Жінки!C37</f>
        <v>921</v>
      </c>
      <c r="C35" s="268">
        <f>[10]Жінки!F37</f>
        <v>882</v>
      </c>
      <c r="D35" s="266">
        <f>[10]Жінки!I37</f>
        <v>288</v>
      </c>
      <c r="E35" s="266">
        <f>'[9]Жін.без.21'!W35</f>
        <v>261</v>
      </c>
      <c r="F35" s="268">
        <f>[10]Жінки!L37</f>
        <v>85</v>
      </c>
      <c r="G35" s="266">
        <f>[10]Жінки!O37</f>
        <v>42</v>
      </c>
      <c r="H35" s="230">
        <f>[10]Жінки!R37</f>
        <v>858</v>
      </c>
      <c r="I35" s="268">
        <f>[10]Жінки!U37</f>
        <v>233</v>
      </c>
      <c r="J35" s="266">
        <f>[10]Жінки!X37</f>
        <v>227</v>
      </c>
      <c r="K35" s="230">
        <f>[10]Жінки!AA37</f>
        <v>188</v>
      </c>
    </row>
    <row r="36" spans="1:11">
      <c r="A36" s="50" t="s">
        <v>92</v>
      </c>
      <c r="B36" s="230">
        <f>[10]Жінки!C38</f>
        <v>11173</v>
      </c>
      <c r="C36" s="268">
        <f>[10]Жінки!F38</f>
        <v>4090</v>
      </c>
      <c r="D36" s="266">
        <f>[10]Жінки!I38</f>
        <v>1459</v>
      </c>
      <c r="E36" s="266">
        <f>'[9]Жін.без.21'!W36</f>
        <v>1263</v>
      </c>
      <c r="F36" s="268">
        <f>[10]Жінки!L38</f>
        <v>179</v>
      </c>
      <c r="G36" s="266">
        <f>[10]Жінки!O38</f>
        <v>13</v>
      </c>
      <c r="H36" s="230">
        <f>[10]Жінки!R38</f>
        <v>3740</v>
      </c>
      <c r="I36" s="268">
        <f>[10]Жінки!U38</f>
        <v>6038</v>
      </c>
      <c r="J36" s="266">
        <f>[10]Жінки!X38</f>
        <v>855</v>
      </c>
      <c r="K36" s="230">
        <f>[10]Жінки!AA38</f>
        <v>728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9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2A4A7-17FB-46F2-8636-18BA29F35ADD}">
  <sheetPr>
    <tabColor rgb="FF00B050"/>
  </sheetPr>
  <dimension ref="A1:K36"/>
  <sheetViews>
    <sheetView view="pageBreakPreview" zoomScale="90" zoomScaleNormal="85" zoomScaleSheetLayoutView="90" workbookViewId="0">
      <selection activeCell="H20" sqref="H20"/>
    </sheetView>
  </sheetViews>
  <sheetFormatPr defaultRowHeight="15.75"/>
  <cols>
    <col min="1" max="1" width="18.140625" style="55" customWidth="1"/>
    <col min="2" max="2" width="10.5703125" style="55" customWidth="1"/>
    <col min="3" max="3" width="12.5703125" style="54" customWidth="1"/>
    <col min="4" max="4" width="13.85546875" style="54" customWidth="1"/>
    <col min="5" max="5" width="11.140625" style="54" customWidth="1"/>
    <col min="6" max="6" width="10.5703125" style="54" customWidth="1"/>
    <col min="7" max="7" width="18" style="54" customWidth="1"/>
    <col min="8" max="8" width="14.7109375" style="54" customWidth="1"/>
    <col min="9" max="9" width="10.5703125" style="51" customWidth="1"/>
    <col min="10" max="10" width="12" style="54" customWidth="1"/>
    <col min="11" max="11" width="12.140625" style="54" customWidth="1"/>
    <col min="12" max="256" width="9.140625" style="51"/>
    <col min="257" max="257" width="18.140625" style="51" customWidth="1"/>
    <col min="258" max="258" width="10.5703125" style="51" customWidth="1"/>
    <col min="259" max="259" width="11.28515625" style="51" customWidth="1"/>
    <col min="260" max="260" width="15.42578125" style="51" customWidth="1"/>
    <col min="261" max="262" width="10.5703125" style="51" customWidth="1"/>
    <col min="263" max="263" width="18" style="51" customWidth="1"/>
    <col min="264" max="264" width="14.7109375" style="51" customWidth="1"/>
    <col min="265" max="265" width="10.5703125" style="51" customWidth="1"/>
    <col min="266" max="266" width="12" style="51" customWidth="1"/>
    <col min="267" max="267" width="12.140625" style="51" customWidth="1"/>
    <col min="268" max="512" width="9.140625" style="51"/>
    <col min="513" max="513" width="18.140625" style="51" customWidth="1"/>
    <col min="514" max="514" width="10.5703125" style="51" customWidth="1"/>
    <col min="515" max="515" width="11.28515625" style="51" customWidth="1"/>
    <col min="516" max="516" width="15.42578125" style="51" customWidth="1"/>
    <col min="517" max="518" width="10.5703125" style="51" customWidth="1"/>
    <col min="519" max="519" width="18" style="51" customWidth="1"/>
    <col min="520" max="520" width="14.7109375" style="51" customWidth="1"/>
    <col min="521" max="521" width="10.5703125" style="51" customWidth="1"/>
    <col min="522" max="522" width="12" style="51" customWidth="1"/>
    <col min="523" max="523" width="12.140625" style="51" customWidth="1"/>
    <col min="524" max="768" width="9.140625" style="51"/>
    <col min="769" max="769" width="18.140625" style="51" customWidth="1"/>
    <col min="770" max="770" width="10.5703125" style="51" customWidth="1"/>
    <col min="771" max="771" width="11.28515625" style="51" customWidth="1"/>
    <col min="772" max="772" width="15.42578125" style="51" customWidth="1"/>
    <col min="773" max="774" width="10.5703125" style="51" customWidth="1"/>
    <col min="775" max="775" width="18" style="51" customWidth="1"/>
    <col min="776" max="776" width="14.7109375" style="51" customWidth="1"/>
    <col min="777" max="777" width="10.5703125" style="51" customWidth="1"/>
    <col min="778" max="778" width="12" style="51" customWidth="1"/>
    <col min="779" max="779" width="12.140625" style="51" customWidth="1"/>
    <col min="780" max="1024" width="9.140625" style="51"/>
    <col min="1025" max="1025" width="18.140625" style="51" customWidth="1"/>
    <col min="1026" max="1026" width="10.5703125" style="51" customWidth="1"/>
    <col min="1027" max="1027" width="11.28515625" style="51" customWidth="1"/>
    <col min="1028" max="1028" width="15.42578125" style="51" customWidth="1"/>
    <col min="1029" max="1030" width="10.5703125" style="51" customWidth="1"/>
    <col min="1031" max="1031" width="18" style="51" customWidth="1"/>
    <col min="1032" max="1032" width="14.7109375" style="51" customWidth="1"/>
    <col min="1033" max="1033" width="10.5703125" style="51" customWidth="1"/>
    <col min="1034" max="1034" width="12" style="51" customWidth="1"/>
    <col min="1035" max="1035" width="12.140625" style="51" customWidth="1"/>
    <col min="1036" max="1280" width="9.140625" style="51"/>
    <col min="1281" max="1281" width="18.140625" style="51" customWidth="1"/>
    <col min="1282" max="1282" width="10.5703125" style="51" customWidth="1"/>
    <col min="1283" max="1283" width="11.28515625" style="51" customWidth="1"/>
    <col min="1284" max="1284" width="15.42578125" style="51" customWidth="1"/>
    <col min="1285" max="1286" width="10.5703125" style="51" customWidth="1"/>
    <col min="1287" max="1287" width="18" style="51" customWidth="1"/>
    <col min="1288" max="1288" width="14.7109375" style="51" customWidth="1"/>
    <col min="1289" max="1289" width="10.5703125" style="51" customWidth="1"/>
    <col min="1290" max="1290" width="12" style="51" customWidth="1"/>
    <col min="1291" max="1291" width="12.140625" style="51" customWidth="1"/>
    <col min="1292" max="1536" width="9.140625" style="51"/>
    <col min="1537" max="1537" width="18.140625" style="51" customWidth="1"/>
    <col min="1538" max="1538" width="10.5703125" style="51" customWidth="1"/>
    <col min="1539" max="1539" width="11.28515625" style="51" customWidth="1"/>
    <col min="1540" max="1540" width="15.42578125" style="51" customWidth="1"/>
    <col min="1541" max="1542" width="10.5703125" style="51" customWidth="1"/>
    <col min="1543" max="1543" width="18" style="51" customWidth="1"/>
    <col min="1544" max="1544" width="14.7109375" style="51" customWidth="1"/>
    <col min="1545" max="1545" width="10.5703125" style="51" customWidth="1"/>
    <col min="1546" max="1546" width="12" style="51" customWidth="1"/>
    <col min="1547" max="1547" width="12.140625" style="51" customWidth="1"/>
    <col min="1548" max="1792" width="9.140625" style="51"/>
    <col min="1793" max="1793" width="18.140625" style="51" customWidth="1"/>
    <col min="1794" max="1794" width="10.5703125" style="51" customWidth="1"/>
    <col min="1795" max="1795" width="11.28515625" style="51" customWidth="1"/>
    <col min="1796" max="1796" width="15.42578125" style="51" customWidth="1"/>
    <col min="1797" max="1798" width="10.5703125" style="51" customWidth="1"/>
    <col min="1799" max="1799" width="18" style="51" customWidth="1"/>
    <col min="1800" max="1800" width="14.7109375" style="51" customWidth="1"/>
    <col min="1801" max="1801" width="10.5703125" style="51" customWidth="1"/>
    <col min="1802" max="1802" width="12" style="51" customWidth="1"/>
    <col min="1803" max="1803" width="12.140625" style="51" customWidth="1"/>
    <col min="1804" max="2048" width="9.140625" style="51"/>
    <col min="2049" max="2049" width="18.140625" style="51" customWidth="1"/>
    <col min="2050" max="2050" width="10.5703125" style="51" customWidth="1"/>
    <col min="2051" max="2051" width="11.28515625" style="51" customWidth="1"/>
    <col min="2052" max="2052" width="15.42578125" style="51" customWidth="1"/>
    <col min="2053" max="2054" width="10.5703125" style="51" customWidth="1"/>
    <col min="2055" max="2055" width="18" style="51" customWidth="1"/>
    <col min="2056" max="2056" width="14.7109375" style="51" customWidth="1"/>
    <col min="2057" max="2057" width="10.5703125" style="51" customWidth="1"/>
    <col min="2058" max="2058" width="12" style="51" customWidth="1"/>
    <col min="2059" max="2059" width="12.140625" style="51" customWidth="1"/>
    <col min="2060" max="2304" width="9.140625" style="51"/>
    <col min="2305" max="2305" width="18.140625" style="51" customWidth="1"/>
    <col min="2306" max="2306" width="10.5703125" style="51" customWidth="1"/>
    <col min="2307" max="2307" width="11.28515625" style="51" customWidth="1"/>
    <col min="2308" max="2308" width="15.42578125" style="51" customWidth="1"/>
    <col min="2309" max="2310" width="10.5703125" style="51" customWidth="1"/>
    <col min="2311" max="2311" width="18" style="51" customWidth="1"/>
    <col min="2312" max="2312" width="14.7109375" style="51" customWidth="1"/>
    <col min="2313" max="2313" width="10.5703125" style="51" customWidth="1"/>
    <col min="2314" max="2314" width="12" style="51" customWidth="1"/>
    <col min="2315" max="2315" width="12.140625" style="51" customWidth="1"/>
    <col min="2316" max="2560" width="9.140625" style="51"/>
    <col min="2561" max="2561" width="18.140625" style="51" customWidth="1"/>
    <col min="2562" max="2562" width="10.5703125" style="51" customWidth="1"/>
    <col min="2563" max="2563" width="11.28515625" style="51" customWidth="1"/>
    <col min="2564" max="2564" width="15.42578125" style="51" customWidth="1"/>
    <col min="2565" max="2566" width="10.5703125" style="51" customWidth="1"/>
    <col min="2567" max="2567" width="18" style="51" customWidth="1"/>
    <col min="2568" max="2568" width="14.7109375" style="51" customWidth="1"/>
    <col min="2569" max="2569" width="10.5703125" style="51" customWidth="1"/>
    <col min="2570" max="2570" width="12" style="51" customWidth="1"/>
    <col min="2571" max="2571" width="12.140625" style="51" customWidth="1"/>
    <col min="2572" max="2816" width="9.140625" style="51"/>
    <col min="2817" max="2817" width="18.140625" style="51" customWidth="1"/>
    <col min="2818" max="2818" width="10.5703125" style="51" customWidth="1"/>
    <col min="2819" max="2819" width="11.28515625" style="51" customWidth="1"/>
    <col min="2820" max="2820" width="15.42578125" style="51" customWidth="1"/>
    <col min="2821" max="2822" width="10.5703125" style="51" customWidth="1"/>
    <col min="2823" max="2823" width="18" style="51" customWidth="1"/>
    <col min="2824" max="2824" width="14.7109375" style="51" customWidth="1"/>
    <col min="2825" max="2825" width="10.5703125" style="51" customWidth="1"/>
    <col min="2826" max="2826" width="12" style="51" customWidth="1"/>
    <col min="2827" max="2827" width="12.140625" style="51" customWidth="1"/>
    <col min="2828" max="3072" width="9.140625" style="51"/>
    <col min="3073" max="3073" width="18.140625" style="51" customWidth="1"/>
    <col min="3074" max="3074" width="10.5703125" style="51" customWidth="1"/>
    <col min="3075" max="3075" width="11.28515625" style="51" customWidth="1"/>
    <col min="3076" max="3076" width="15.42578125" style="51" customWidth="1"/>
    <col min="3077" max="3078" width="10.5703125" style="51" customWidth="1"/>
    <col min="3079" max="3079" width="18" style="51" customWidth="1"/>
    <col min="3080" max="3080" width="14.7109375" style="51" customWidth="1"/>
    <col min="3081" max="3081" width="10.5703125" style="51" customWidth="1"/>
    <col min="3082" max="3082" width="12" style="51" customWidth="1"/>
    <col min="3083" max="3083" width="12.140625" style="51" customWidth="1"/>
    <col min="3084" max="3328" width="9.140625" style="51"/>
    <col min="3329" max="3329" width="18.140625" style="51" customWidth="1"/>
    <col min="3330" max="3330" width="10.5703125" style="51" customWidth="1"/>
    <col min="3331" max="3331" width="11.28515625" style="51" customWidth="1"/>
    <col min="3332" max="3332" width="15.42578125" style="51" customWidth="1"/>
    <col min="3333" max="3334" width="10.5703125" style="51" customWidth="1"/>
    <col min="3335" max="3335" width="18" style="51" customWidth="1"/>
    <col min="3336" max="3336" width="14.7109375" style="51" customWidth="1"/>
    <col min="3337" max="3337" width="10.5703125" style="51" customWidth="1"/>
    <col min="3338" max="3338" width="12" style="51" customWidth="1"/>
    <col min="3339" max="3339" width="12.140625" style="51" customWidth="1"/>
    <col min="3340" max="3584" width="9.140625" style="51"/>
    <col min="3585" max="3585" width="18.140625" style="51" customWidth="1"/>
    <col min="3586" max="3586" width="10.5703125" style="51" customWidth="1"/>
    <col min="3587" max="3587" width="11.28515625" style="51" customWidth="1"/>
    <col min="3588" max="3588" width="15.42578125" style="51" customWidth="1"/>
    <col min="3589" max="3590" width="10.5703125" style="51" customWidth="1"/>
    <col min="3591" max="3591" width="18" style="51" customWidth="1"/>
    <col min="3592" max="3592" width="14.7109375" style="51" customWidth="1"/>
    <col min="3593" max="3593" width="10.5703125" style="51" customWidth="1"/>
    <col min="3594" max="3594" width="12" style="51" customWidth="1"/>
    <col min="3595" max="3595" width="12.140625" style="51" customWidth="1"/>
    <col min="3596" max="3840" width="9.140625" style="51"/>
    <col min="3841" max="3841" width="18.140625" style="51" customWidth="1"/>
    <col min="3842" max="3842" width="10.5703125" style="51" customWidth="1"/>
    <col min="3843" max="3843" width="11.28515625" style="51" customWidth="1"/>
    <col min="3844" max="3844" width="15.42578125" style="51" customWidth="1"/>
    <col min="3845" max="3846" width="10.5703125" style="51" customWidth="1"/>
    <col min="3847" max="3847" width="18" style="51" customWidth="1"/>
    <col min="3848" max="3848" width="14.7109375" style="51" customWidth="1"/>
    <col min="3849" max="3849" width="10.5703125" style="51" customWidth="1"/>
    <col min="3850" max="3850" width="12" style="51" customWidth="1"/>
    <col min="3851" max="3851" width="12.140625" style="51" customWidth="1"/>
    <col min="3852" max="4096" width="9.140625" style="51"/>
    <col min="4097" max="4097" width="18.140625" style="51" customWidth="1"/>
    <col min="4098" max="4098" width="10.5703125" style="51" customWidth="1"/>
    <col min="4099" max="4099" width="11.28515625" style="51" customWidth="1"/>
    <col min="4100" max="4100" width="15.42578125" style="51" customWidth="1"/>
    <col min="4101" max="4102" width="10.5703125" style="51" customWidth="1"/>
    <col min="4103" max="4103" width="18" style="51" customWidth="1"/>
    <col min="4104" max="4104" width="14.7109375" style="51" customWidth="1"/>
    <col min="4105" max="4105" width="10.5703125" style="51" customWidth="1"/>
    <col min="4106" max="4106" width="12" style="51" customWidth="1"/>
    <col min="4107" max="4107" width="12.140625" style="51" customWidth="1"/>
    <col min="4108" max="4352" width="9.140625" style="51"/>
    <col min="4353" max="4353" width="18.140625" style="51" customWidth="1"/>
    <col min="4354" max="4354" width="10.5703125" style="51" customWidth="1"/>
    <col min="4355" max="4355" width="11.28515625" style="51" customWidth="1"/>
    <col min="4356" max="4356" width="15.42578125" style="51" customWidth="1"/>
    <col min="4357" max="4358" width="10.5703125" style="51" customWidth="1"/>
    <col min="4359" max="4359" width="18" style="51" customWidth="1"/>
    <col min="4360" max="4360" width="14.7109375" style="51" customWidth="1"/>
    <col min="4361" max="4361" width="10.5703125" style="51" customWidth="1"/>
    <col min="4362" max="4362" width="12" style="51" customWidth="1"/>
    <col min="4363" max="4363" width="12.140625" style="51" customWidth="1"/>
    <col min="4364" max="4608" width="9.140625" style="51"/>
    <col min="4609" max="4609" width="18.140625" style="51" customWidth="1"/>
    <col min="4610" max="4610" width="10.5703125" style="51" customWidth="1"/>
    <col min="4611" max="4611" width="11.28515625" style="51" customWidth="1"/>
    <col min="4612" max="4612" width="15.42578125" style="51" customWidth="1"/>
    <col min="4613" max="4614" width="10.5703125" style="51" customWidth="1"/>
    <col min="4615" max="4615" width="18" style="51" customWidth="1"/>
    <col min="4616" max="4616" width="14.7109375" style="51" customWidth="1"/>
    <col min="4617" max="4617" width="10.5703125" style="51" customWidth="1"/>
    <col min="4618" max="4618" width="12" style="51" customWidth="1"/>
    <col min="4619" max="4619" width="12.140625" style="51" customWidth="1"/>
    <col min="4620" max="4864" width="9.140625" style="51"/>
    <col min="4865" max="4865" width="18.140625" style="51" customWidth="1"/>
    <col min="4866" max="4866" width="10.5703125" style="51" customWidth="1"/>
    <col min="4867" max="4867" width="11.28515625" style="51" customWidth="1"/>
    <col min="4868" max="4868" width="15.42578125" style="51" customWidth="1"/>
    <col min="4869" max="4870" width="10.5703125" style="51" customWidth="1"/>
    <col min="4871" max="4871" width="18" style="51" customWidth="1"/>
    <col min="4872" max="4872" width="14.7109375" style="51" customWidth="1"/>
    <col min="4873" max="4873" width="10.5703125" style="51" customWidth="1"/>
    <col min="4874" max="4874" width="12" style="51" customWidth="1"/>
    <col min="4875" max="4875" width="12.140625" style="51" customWidth="1"/>
    <col min="4876" max="5120" width="9.140625" style="51"/>
    <col min="5121" max="5121" width="18.140625" style="51" customWidth="1"/>
    <col min="5122" max="5122" width="10.5703125" style="51" customWidth="1"/>
    <col min="5123" max="5123" width="11.28515625" style="51" customWidth="1"/>
    <col min="5124" max="5124" width="15.42578125" style="51" customWidth="1"/>
    <col min="5125" max="5126" width="10.5703125" style="51" customWidth="1"/>
    <col min="5127" max="5127" width="18" style="51" customWidth="1"/>
    <col min="5128" max="5128" width="14.7109375" style="51" customWidth="1"/>
    <col min="5129" max="5129" width="10.5703125" style="51" customWidth="1"/>
    <col min="5130" max="5130" width="12" style="51" customWidth="1"/>
    <col min="5131" max="5131" width="12.140625" style="51" customWidth="1"/>
    <col min="5132" max="5376" width="9.140625" style="51"/>
    <col min="5377" max="5377" width="18.140625" style="51" customWidth="1"/>
    <col min="5378" max="5378" width="10.5703125" style="51" customWidth="1"/>
    <col min="5379" max="5379" width="11.28515625" style="51" customWidth="1"/>
    <col min="5380" max="5380" width="15.42578125" style="51" customWidth="1"/>
    <col min="5381" max="5382" width="10.5703125" style="51" customWidth="1"/>
    <col min="5383" max="5383" width="18" style="51" customWidth="1"/>
    <col min="5384" max="5384" width="14.7109375" style="51" customWidth="1"/>
    <col min="5385" max="5385" width="10.5703125" style="51" customWidth="1"/>
    <col min="5386" max="5386" width="12" style="51" customWidth="1"/>
    <col min="5387" max="5387" width="12.140625" style="51" customWidth="1"/>
    <col min="5388" max="5632" width="9.140625" style="51"/>
    <col min="5633" max="5633" width="18.140625" style="51" customWidth="1"/>
    <col min="5634" max="5634" width="10.5703125" style="51" customWidth="1"/>
    <col min="5635" max="5635" width="11.28515625" style="51" customWidth="1"/>
    <col min="5636" max="5636" width="15.42578125" style="51" customWidth="1"/>
    <col min="5637" max="5638" width="10.5703125" style="51" customWidth="1"/>
    <col min="5639" max="5639" width="18" style="51" customWidth="1"/>
    <col min="5640" max="5640" width="14.7109375" style="51" customWidth="1"/>
    <col min="5641" max="5641" width="10.5703125" style="51" customWidth="1"/>
    <col min="5642" max="5642" width="12" style="51" customWidth="1"/>
    <col min="5643" max="5643" width="12.140625" style="51" customWidth="1"/>
    <col min="5644" max="5888" width="9.140625" style="51"/>
    <col min="5889" max="5889" width="18.140625" style="51" customWidth="1"/>
    <col min="5890" max="5890" width="10.5703125" style="51" customWidth="1"/>
    <col min="5891" max="5891" width="11.28515625" style="51" customWidth="1"/>
    <col min="5892" max="5892" width="15.42578125" style="51" customWidth="1"/>
    <col min="5893" max="5894" width="10.5703125" style="51" customWidth="1"/>
    <col min="5895" max="5895" width="18" style="51" customWidth="1"/>
    <col min="5896" max="5896" width="14.7109375" style="51" customWidth="1"/>
    <col min="5897" max="5897" width="10.5703125" style="51" customWidth="1"/>
    <col min="5898" max="5898" width="12" style="51" customWidth="1"/>
    <col min="5899" max="5899" width="12.140625" style="51" customWidth="1"/>
    <col min="5900" max="6144" width="9.140625" style="51"/>
    <col min="6145" max="6145" width="18.140625" style="51" customWidth="1"/>
    <col min="6146" max="6146" width="10.5703125" style="51" customWidth="1"/>
    <col min="6147" max="6147" width="11.28515625" style="51" customWidth="1"/>
    <col min="6148" max="6148" width="15.42578125" style="51" customWidth="1"/>
    <col min="6149" max="6150" width="10.5703125" style="51" customWidth="1"/>
    <col min="6151" max="6151" width="18" style="51" customWidth="1"/>
    <col min="6152" max="6152" width="14.7109375" style="51" customWidth="1"/>
    <col min="6153" max="6153" width="10.5703125" style="51" customWidth="1"/>
    <col min="6154" max="6154" width="12" style="51" customWidth="1"/>
    <col min="6155" max="6155" width="12.140625" style="51" customWidth="1"/>
    <col min="6156" max="6400" width="9.140625" style="51"/>
    <col min="6401" max="6401" width="18.140625" style="51" customWidth="1"/>
    <col min="6402" max="6402" width="10.5703125" style="51" customWidth="1"/>
    <col min="6403" max="6403" width="11.28515625" style="51" customWidth="1"/>
    <col min="6404" max="6404" width="15.42578125" style="51" customWidth="1"/>
    <col min="6405" max="6406" width="10.5703125" style="51" customWidth="1"/>
    <col min="6407" max="6407" width="18" style="51" customWidth="1"/>
    <col min="6408" max="6408" width="14.7109375" style="51" customWidth="1"/>
    <col min="6409" max="6409" width="10.5703125" style="51" customWidth="1"/>
    <col min="6410" max="6410" width="12" style="51" customWidth="1"/>
    <col min="6411" max="6411" width="12.140625" style="51" customWidth="1"/>
    <col min="6412" max="6656" width="9.140625" style="51"/>
    <col min="6657" max="6657" width="18.140625" style="51" customWidth="1"/>
    <col min="6658" max="6658" width="10.5703125" style="51" customWidth="1"/>
    <col min="6659" max="6659" width="11.28515625" style="51" customWidth="1"/>
    <col min="6660" max="6660" width="15.42578125" style="51" customWidth="1"/>
    <col min="6661" max="6662" width="10.5703125" style="51" customWidth="1"/>
    <col min="6663" max="6663" width="18" style="51" customWidth="1"/>
    <col min="6664" max="6664" width="14.7109375" style="51" customWidth="1"/>
    <col min="6665" max="6665" width="10.5703125" style="51" customWidth="1"/>
    <col min="6666" max="6666" width="12" style="51" customWidth="1"/>
    <col min="6667" max="6667" width="12.140625" style="51" customWidth="1"/>
    <col min="6668" max="6912" width="9.140625" style="51"/>
    <col min="6913" max="6913" width="18.140625" style="51" customWidth="1"/>
    <col min="6914" max="6914" width="10.5703125" style="51" customWidth="1"/>
    <col min="6915" max="6915" width="11.28515625" style="51" customWidth="1"/>
    <col min="6916" max="6916" width="15.42578125" style="51" customWidth="1"/>
    <col min="6917" max="6918" width="10.5703125" style="51" customWidth="1"/>
    <col min="6919" max="6919" width="18" style="51" customWidth="1"/>
    <col min="6920" max="6920" width="14.7109375" style="51" customWidth="1"/>
    <col min="6921" max="6921" width="10.5703125" style="51" customWidth="1"/>
    <col min="6922" max="6922" width="12" style="51" customWidth="1"/>
    <col min="6923" max="6923" width="12.140625" style="51" customWidth="1"/>
    <col min="6924" max="7168" width="9.140625" style="51"/>
    <col min="7169" max="7169" width="18.140625" style="51" customWidth="1"/>
    <col min="7170" max="7170" width="10.5703125" style="51" customWidth="1"/>
    <col min="7171" max="7171" width="11.28515625" style="51" customWidth="1"/>
    <col min="7172" max="7172" width="15.42578125" style="51" customWidth="1"/>
    <col min="7173" max="7174" width="10.5703125" style="51" customWidth="1"/>
    <col min="7175" max="7175" width="18" style="51" customWidth="1"/>
    <col min="7176" max="7176" width="14.7109375" style="51" customWidth="1"/>
    <col min="7177" max="7177" width="10.5703125" style="51" customWidth="1"/>
    <col min="7178" max="7178" width="12" style="51" customWidth="1"/>
    <col min="7179" max="7179" width="12.140625" style="51" customWidth="1"/>
    <col min="7180" max="7424" width="9.140625" style="51"/>
    <col min="7425" max="7425" width="18.140625" style="51" customWidth="1"/>
    <col min="7426" max="7426" width="10.5703125" style="51" customWidth="1"/>
    <col min="7427" max="7427" width="11.28515625" style="51" customWidth="1"/>
    <col min="7428" max="7428" width="15.42578125" style="51" customWidth="1"/>
    <col min="7429" max="7430" width="10.5703125" style="51" customWidth="1"/>
    <col min="7431" max="7431" width="18" style="51" customWidth="1"/>
    <col min="7432" max="7432" width="14.7109375" style="51" customWidth="1"/>
    <col min="7433" max="7433" width="10.5703125" style="51" customWidth="1"/>
    <col min="7434" max="7434" width="12" style="51" customWidth="1"/>
    <col min="7435" max="7435" width="12.140625" style="51" customWidth="1"/>
    <col min="7436" max="7680" width="9.140625" style="51"/>
    <col min="7681" max="7681" width="18.140625" style="51" customWidth="1"/>
    <col min="7682" max="7682" width="10.5703125" style="51" customWidth="1"/>
    <col min="7683" max="7683" width="11.28515625" style="51" customWidth="1"/>
    <col min="7684" max="7684" width="15.42578125" style="51" customWidth="1"/>
    <col min="7685" max="7686" width="10.5703125" style="51" customWidth="1"/>
    <col min="7687" max="7687" width="18" style="51" customWidth="1"/>
    <col min="7688" max="7688" width="14.7109375" style="51" customWidth="1"/>
    <col min="7689" max="7689" width="10.5703125" style="51" customWidth="1"/>
    <col min="7690" max="7690" width="12" style="51" customWidth="1"/>
    <col min="7691" max="7691" width="12.140625" style="51" customWidth="1"/>
    <col min="7692" max="7936" width="9.140625" style="51"/>
    <col min="7937" max="7937" width="18.140625" style="51" customWidth="1"/>
    <col min="7938" max="7938" width="10.5703125" style="51" customWidth="1"/>
    <col min="7939" max="7939" width="11.28515625" style="51" customWidth="1"/>
    <col min="7940" max="7940" width="15.42578125" style="51" customWidth="1"/>
    <col min="7941" max="7942" width="10.5703125" style="51" customWidth="1"/>
    <col min="7943" max="7943" width="18" style="51" customWidth="1"/>
    <col min="7944" max="7944" width="14.7109375" style="51" customWidth="1"/>
    <col min="7945" max="7945" width="10.5703125" style="51" customWidth="1"/>
    <col min="7946" max="7946" width="12" style="51" customWidth="1"/>
    <col min="7947" max="7947" width="12.140625" style="51" customWidth="1"/>
    <col min="7948" max="8192" width="9.140625" style="51"/>
    <col min="8193" max="8193" width="18.140625" style="51" customWidth="1"/>
    <col min="8194" max="8194" width="10.5703125" style="51" customWidth="1"/>
    <col min="8195" max="8195" width="11.28515625" style="51" customWidth="1"/>
    <col min="8196" max="8196" width="15.42578125" style="51" customWidth="1"/>
    <col min="8197" max="8198" width="10.5703125" style="51" customWidth="1"/>
    <col min="8199" max="8199" width="18" style="51" customWidth="1"/>
    <col min="8200" max="8200" width="14.7109375" style="51" customWidth="1"/>
    <col min="8201" max="8201" width="10.5703125" style="51" customWidth="1"/>
    <col min="8202" max="8202" width="12" style="51" customWidth="1"/>
    <col min="8203" max="8203" width="12.140625" style="51" customWidth="1"/>
    <col min="8204" max="8448" width="9.140625" style="51"/>
    <col min="8449" max="8449" width="18.140625" style="51" customWidth="1"/>
    <col min="8450" max="8450" width="10.5703125" style="51" customWidth="1"/>
    <col min="8451" max="8451" width="11.28515625" style="51" customWidth="1"/>
    <col min="8452" max="8452" width="15.42578125" style="51" customWidth="1"/>
    <col min="8453" max="8454" width="10.5703125" style="51" customWidth="1"/>
    <col min="8455" max="8455" width="18" style="51" customWidth="1"/>
    <col min="8456" max="8456" width="14.7109375" style="51" customWidth="1"/>
    <col min="8457" max="8457" width="10.5703125" style="51" customWidth="1"/>
    <col min="8458" max="8458" width="12" style="51" customWidth="1"/>
    <col min="8459" max="8459" width="12.140625" style="51" customWidth="1"/>
    <col min="8460" max="8704" width="9.140625" style="51"/>
    <col min="8705" max="8705" width="18.140625" style="51" customWidth="1"/>
    <col min="8706" max="8706" width="10.5703125" style="51" customWidth="1"/>
    <col min="8707" max="8707" width="11.28515625" style="51" customWidth="1"/>
    <col min="8708" max="8708" width="15.42578125" style="51" customWidth="1"/>
    <col min="8709" max="8710" width="10.5703125" style="51" customWidth="1"/>
    <col min="8711" max="8711" width="18" style="51" customWidth="1"/>
    <col min="8712" max="8712" width="14.7109375" style="51" customWidth="1"/>
    <col min="8713" max="8713" width="10.5703125" style="51" customWidth="1"/>
    <col min="8714" max="8714" width="12" style="51" customWidth="1"/>
    <col min="8715" max="8715" width="12.140625" style="51" customWidth="1"/>
    <col min="8716" max="8960" width="9.140625" style="51"/>
    <col min="8961" max="8961" width="18.140625" style="51" customWidth="1"/>
    <col min="8962" max="8962" width="10.5703125" style="51" customWidth="1"/>
    <col min="8963" max="8963" width="11.28515625" style="51" customWidth="1"/>
    <col min="8964" max="8964" width="15.42578125" style="51" customWidth="1"/>
    <col min="8965" max="8966" width="10.5703125" style="51" customWidth="1"/>
    <col min="8967" max="8967" width="18" style="51" customWidth="1"/>
    <col min="8968" max="8968" width="14.7109375" style="51" customWidth="1"/>
    <col min="8969" max="8969" width="10.5703125" style="51" customWidth="1"/>
    <col min="8970" max="8970" width="12" style="51" customWidth="1"/>
    <col min="8971" max="8971" width="12.140625" style="51" customWidth="1"/>
    <col min="8972" max="9216" width="9.140625" style="51"/>
    <col min="9217" max="9217" width="18.140625" style="51" customWidth="1"/>
    <col min="9218" max="9218" width="10.5703125" style="51" customWidth="1"/>
    <col min="9219" max="9219" width="11.28515625" style="51" customWidth="1"/>
    <col min="9220" max="9220" width="15.42578125" style="51" customWidth="1"/>
    <col min="9221" max="9222" width="10.5703125" style="51" customWidth="1"/>
    <col min="9223" max="9223" width="18" style="51" customWidth="1"/>
    <col min="9224" max="9224" width="14.7109375" style="51" customWidth="1"/>
    <col min="9225" max="9225" width="10.5703125" style="51" customWidth="1"/>
    <col min="9226" max="9226" width="12" style="51" customWidth="1"/>
    <col min="9227" max="9227" width="12.140625" style="51" customWidth="1"/>
    <col min="9228" max="9472" width="9.140625" style="51"/>
    <col min="9473" max="9473" width="18.140625" style="51" customWidth="1"/>
    <col min="9474" max="9474" width="10.5703125" style="51" customWidth="1"/>
    <col min="9475" max="9475" width="11.28515625" style="51" customWidth="1"/>
    <col min="9476" max="9476" width="15.42578125" style="51" customWidth="1"/>
    <col min="9477" max="9478" width="10.5703125" style="51" customWidth="1"/>
    <col min="9479" max="9479" width="18" style="51" customWidth="1"/>
    <col min="9480" max="9480" width="14.7109375" style="51" customWidth="1"/>
    <col min="9481" max="9481" width="10.5703125" style="51" customWidth="1"/>
    <col min="9482" max="9482" width="12" style="51" customWidth="1"/>
    <col min="9483" max="9483" width="12.140625" style="51" customWidth="1"/>
    <col min="9484" max="9728" width="9.140625" style="51"/>
    <col min="9729" max="9729" width="18.140625" style="51" customWidth="1"/>
    <col min="9730" max="9730" width="10.5703125" style="51" customWidth="1"/>
    <col min="9731" max="9731" width="11.28515625" style="51" customWidth="1"/>
    <col min="9732" max="9732" width="15.42578125" style="51" customWidth="1"/>
    <col min="9733" max="9734" width="10.5703125" style="51" customWidth="1"/>
    <col min="9735" max="9735" width="18" style="51" customWidth="1"/>
    <col min="9736" max="9736" width="14.7109375" style="51" customWidth="1"/>
    <col min="9737" max="9737" width="10.5703125" style="51" customWidth="1"/>
    <col min="9738" max="9738" width="12" style="51" customWidth="1"/>
    <col min="9739" max="9739" width="12.140625" style="51" customWidth="1"/>
    <col min="9740" max="9984" width="9.140625" style="51"/>
    <col min="9985" max="9985" width="18.140625" style="51" customWidth="1"/>
    <col min="9986" max="9986" width="10.5703125" style="51" customWidth="1"/>
    <col min="9987" max="9987" width="11.28515625" style="51" customWidth="1"/>
    <col min="9988" max="9988" width="15.42578125" style="51" customWidth="1"/>
    <col min="9989" max="9990" width="10.5703125" style="51" customWidth="1"/>
    <col min="9991" max="9991" width="18" style="51" customWidth="1"/>
    <col min="9992" max="9992" width="14.7109375" style="51" customWidth="1"/>
    <col min="9993" max="9993" width="10.5703125" style="51" customWidth="1"/>
    <col min="9994" max="9994" width="12" style="51" customWidth="1"/>
    <col min="9995" max="9995" width="12.140625" style="51" customWidth="1"/>
    <col min="9996" max="10240" width="9.140625" style="51"/>
    <col min="10241" max="10241" width="18.140625" style="51" customWidth="1"/>
    <col min="10242" max="10242" width="10.5703125" style="51" customWidth="1"/>
    <col min="10243" max="10243" width="11.28515625" style="51" customWidth="1"/>
    <col min="10244" max="10244" width="15.42578125" style="51" customWidth="1"/>
    <col min="10245" max="10246" width="10.5703125" style="51" customWidth="1"/>
    <col min="10247" max="10247" width="18" style="51" customWidth="1"/>
    <col min="10248" max="10248" width="14.7109375" style="51" customWidth="1"/>
    <col min="10249" max="10249" width="10.5703125" style="51" customWidth="1"/>
    <col min="10250" max="10250" width="12" style="51" customWidth="1"/>
    <col min="10251" max="10251" width="12.140625" style="51" customWidth="1"/>
    <col min="10252" max="10496" width="9.140625" style="51"/>
    <col min="10497" max="10497" width="18.140625" style="51" customWidth="1"/>
    <col min="10498" max="10498" width="10.5703125" style="51" customWidth="1"/>
    <col min="10499" max="10499" width="11.28515625" style="51" customWidth="1"/>
    <col min="10500" max="10500" width="15.42578125" style="51" customWidth="1"/>
    <col min="10501" max="10502" width="10.5703125" style="51" customWidth="1"/>
    <col min="10503" max="10503" width="18" style="51" customWidth="1"/>
    <col min="10504" max="10504" width="14.7109375" style="51" customWidth="1"/>
    <col min="10505" max="10505" width="10.5703125" style="51" customWidth="1"/>
    <col min="10506" max="10506" width="12" style="51" customWidth="1"/>
    <col min="10507" max="10507" width="12.140625" style="51" customWidth="1"/>
    <col min="10508" max="10752" width="9.140625" style="51"/>
    <col min="10753" max="10753" width="18.140625" style="51" customWidth="1"/>
    <col min="10754" max="10754" width="10.5703125" style="51" customWidth="1"/>
    <col min="10755" max="10755" width="11.28515625" style="51" customWidth="1"/>
    <col min="10756" max="10756" width="15.42578125" style="51" customWidth="1"/>
    <col min="10757" max="10758" width="10.5703125" style="51" customWidth="1"/>
    <col min="10759" max="10759" width="18" style="51" customWidth="1"/>
    <col min="10760" max="10760" width="14.7109375" style="51" customWidth="1"/>
    <col min="10761" max="10761" width="10.5703125" style="51" customWidth="1"/>
    <col min="10762" max="10762" width="12" style="51" customWidth="1"/>
    <col min="10763" max="10763" width="12.140625" style="51" customWidth="1"/>
    <col min="10764" max="11008" width="9.140625" style="51"/>
    <col min="11009" max="11009" width="18.140625" style="51" customWidth="1"/>
    <col min="11010" max="11010" width="10.5703125" style="51" customWidth="1"/>
    <col min="11011" max="11011" width="11.28515625" style="51" customWidth="1"/>
    <col min="11012" max="11012" width="15.42578125" style="51" customWidth="1"/>
    <col min="11013" max="11014" width="10.5703125" style="51" customWidth="1"/>
    <col min="11015" max="11015" width="18" style="51" customWidth="1"/>
    <col min="11016" max="11016" width="14.7109375" style="51" customWidth="1"/>
    <col min="11017" max="11017" width="10.5703125" style="51" customWidth="1"/>
    <col min="11018" max="11018" width="12" style="51" customWidth="1"/>
    <col min="11019" max="11019" width="12.140625" style="51" customWidth="1"/>
    <col min="11020" max="11264" width="9.140625" style="51"/>
    <col min="11265" max="11265" width="18.140625" style="51" customWidth="1"/>
    <col min="11266" max="11266" width="10.5703125" style="51" customWidth="1"/>
    <col min="11267" max="11267" width="11.28515625" style="51" customWidth="1"/>
    <col min="11268" max="11268" width="15.42578125" style="51" customWidth="1"/>
    <col min="11269" max="11270" width="10.5703125" style="51" customWidth="1"/>
    <col min="11271" max="11271" width="18" style="51" customWidth="1"/>
    <col min="11272" max="11272" width="14.7109375" style="51" customWidth="1"/>
    <col min="11273" max="11273" width="10.5703125" style="51" customWidth="1"/>
    <col min="11274" max="11274" width="12" style="51" customWidth="1"/>
    <col min="11275" max="11275" width="12.140625" style="51" customWidth="1"/>
    <col min="11276" max="11520" width="9.140625" style="51"/>
    <col min="11521" max="11521" width="18.140625" style="51" customWidth="1"/>
    <col min="11522" max="11522" width="10.5703125" style="51" customWidth="1"/>
    <col min="11523" max="11523" width="11.28515625" style="51" customWidth="1"/>
    <col min="11524" max="11524" width="15.42578125" style="51" customWidth="1"/>
    <col min="11525" max="11526" width="10.5703125" style="51" customWidth="1"/>
    <col min="11527" max="11527" width="18" style="51" customWidth="1"/>
    <col min="11528" max="11528" width="14.7109375" style="51" customWidth="1"/>
    <col min="11529" max="11529" width="10.5703125" style="51" customWidth="1"/>
    <col min="11530" max="11530" width="12" style="51" customWidth="1"/>
    <col min="11531" max="11531" width="12.140625" style="51" customWidth="1"/>
    <col min="11532" max="11776" width="9.140625" style="51"/>
    <col min="11777" max="11777" width="18.140625" style="51" customWidth="1"/>
    <col min="11778" max="11778" width="10.5703125" style="51" customWidth="1"/>
    <col min="11779" max="11779" width="11.28515625" style="51" customWidth="1"/>
    <col min="11780" max="11780" width="15.42578125" style="51" customWidth="1"/>
    <col min="11781" max="11782" width="10.5703125" style="51" customWidth="1"/>
    <col min="11783" max="11783" width="18" style="51" customWidth="1"/>
    <col min="11784" max="11784" width="14.7109375" style="51" customWidth="1"/>
    <col min="11785" max="11785" width="10.5703125" style="51" customWidth="1"/>
    <col min="11786" max="11786" width="12" style="51" customWidth="1"/>
    <col min="11787" max="11787" width="12.140625" style="51" customWidth="1"/>
    <col min="11788" max="12032" width="9.140625" style="51"/>
    <col min="12033" max="12033" width="18.140625" style="51" customWidth="1"/>
    <col min="12034" max="12034" width="10.5703125" style="51" customWidth="1"/>
    <col min="12035" max="12035" width="11.28515625" style="51" customWidth="1"/>
    <col min="12036" max="12036" width="15.42578125" style="51" customWidth="1"/>
    <col min="12037" max="12038" width="10.5703125" style="51" customWidth="1"/>
    <col min="12039" max="12039" width="18" style="51" customWidth="1"/>
    <col min="12040" max="12040" width="14.7109375" style="51" customWidth="1"/>
    <col min="12041" max="12041" width="10.5703125" style="51" customWidth="1"/>
    <col min="12042" max="12042" width="12" style="51" customWidth="1"/>
    <col min="12043" max="12043" width="12.140625" style="51" customWidth="1"/>
    <col min="12044" max="12288" width="9.140625" style="51"/>
    <col min="12289" max="12289" width="18.140625" style="51" customWidth="1"/>
    <col min="12290" max="12290" width="10.5703125" style="51" customWidth="1"/>
    <col min="12291" max="12291" width="11.28515625" style="51" customWidth="1"/>
    <col min="12292" max="12292" width="15.42578125" style="51" customWidth="1"/>
    <col min="12293" max="12294" width="10.5703125" style="51" customWidth="1"/>
    <col min="12295" max="12295" width="18" style="51" customWidth="1"/>
    <col min="12296" max="12296" width="14.7109375" style="51" customWidth="1"/>
    <col min="12297" max="12297" width="10.5703125" style="51" customWidth="1"/>
    <col min="12298" max="12298" width="12" style="51" customWidth="1"/>
    <col min="12299" max="12299" width="12.140625" style="51" customWidth="1"/>
    <col min="12300" max="12544" width="9.140625" style="51"/>
    <col min="12545" max="12545" width="18.140625" style="51" customWidth="1"/>
    <col min="12546" max="12546" width="10.5703125" style="51" customWidth="1"/>
    <col min="12547" max="12547" width="11.28515625" style="51" customWidth="1"/>
    <col min="12548" max="12548" width="15.42578125" style="51" customWidth="1"/>
    <col min="12549" max="12550" width="10.5703125" style="51" customWidth="1"/>
    <col min="12551" max="12551" width="18" style="51" customWidth="1"/>
    <col min="12552" max="12552" width="14.7109375" style="51" customWidth="1"/>
    <col min="12553" max="12553" width="10.5703125" style="51" customWidth="1"/>
    <col min="12554" max="12554" width="12" style="51" customWidth="1"/>
    <col min="12555" max="12555" width="12.140625" style="51" customWidth="1"/>
    <col min="12556" max="12800" width="9.140625" style="51"/>
    <col min="12801" max="12801" width="18.140625" style="51" customWidth="1"/>
    <col min="12802" max="12802" width="10.5703125" style="51" customWidth="1"/>
    <col min="12803" max="12803" width="11.28515625" style="51" customWidth="1"/>
    <col min="12804" max="12804" width="15.42578125" style="51" customWidth="1"/>
    <col min="12805" max="12806" width="10.5703125" style="51" customWidth="1"/>
    <col min="12807" max="12807" width="18" style="51" customWidth="1"/>
    <col min="12808" max="12808" width="14.7109375" style="51" customWidth="1"/>
    <col min="12809" max="12809" width="10.5703125" style="51" customWidth="1"/>
    <col min="12810" max="12810" width="12" style="51" customWidth="1"/>
    <col min="12811" max="12811" width="12.140625" style="51" customWidth="1"/>
    <col min="12812" max="13056" width="9.140625" style="51"/>
    <col min="13057" max="13057" width="18.140625" style="51" customWidth="1"/>
    <col min="13058" max="13058" width="10.5703125" style="51" customWidth="1"/>
    <col min="13059" max="13059" width="11.28515625" style="51" customWidth="1"/>
    <col min="13060" max="13060" width="15.42578125" style="51" customWidth="1"/>
    <col min="13061" max="13062" width="10.5703125" style="51" customWidth="1"/>
    <col min="13063" max="13063" width="18" style="51" customWidth="1"/>
    <col min="13064" max="13064" width="14.7109375" style="51" customWidth="1"/>
    <col min="13065" max="13065" width="10.5703125" style="51" customWidth="1"/>
    <col min="13066" max="13066" width="12" style="51" customWidth="1"/>
    <col min="13067" max="13067" width="12.140625" style="51" customWidth="1"/>
    <col min="13068" max="13312" width="9.140625" style="51"/>
    <col min="13313" max="13313" width="18.140625" style="51" customWidth="1"/>
    <col min="13314" max="13314" width="10.5703125" style="51" customWidth="1"/>
    <col min="13315" max="13315" width="11.28515625" style="51" customWidth="1"/>
    <col min="13316" max="13316" width="15.42578125" style="51" customWidth="1"/>
    <col min="13317" max="13318" width="10.5703125" style="51" customWidth="1"/>
    <col min="13319" max="13319" width="18" style="51" customWidth="1"/>
    <col min="13320" max="13320" width="14.7109375" style="51" customWidth="1"/>
    <col min="13321" max="13321" width="10.5703125" style="51" customWidth="1"/>
    <col min="13322" max="13322" width="12" style="51" customWidth="1"/>
    <col min="13323" max="13323" width="12.140625" style="51" customWidth="1"/>
    <col min="13324" max="13568" width="9.140625" style="51"/>
    <col min="13569" max="13569" width="18.140625" style="51" customWidth="1"/>
    <col min="13570" max="13570" width="10.5703125" style="51" customWidth="1"/>
    <col min="13571" max="13571" width="11.28515625" style="51" customWidth="1"/>
    <col min="13572" max="13572" width="15.42578125" style="51" customWidth="1"/>
    <col min="13573" max="13574" width="10.5703125" style="51" customWidth="1"/>
    <col min="13575" max="13575" width="18" style="51" customWidth="1"/>
    <col min="13576" max="13576" width="14.7109375" style="51" customWidth="1"/>
    <col min="13577" max="13577" width="10.5703125" style="51" customWidth="1"/>
    <col min="13578" max="13578" width="12" style="51" customWidth="1"/>
    <col min="13579" max="13579" width="12.140625" style="51" customWidth="1"/>
    <col min="13580" max="13824" width="9.140625" style="51"/>
    <col min="13825" max="13825" width="18.140625" style="51" customWidth="1"/>
    <col min="13826" max="13826" width="10.5703125" style="51" customWidth="1"/>
    <col min="13827" max="13827" width="11.28515625" style="51" customWidth="1"/>
    <col min="13828" max="13828" width="15.42578125" style="51" customWidth="1"/>
    <col min="13829" max="13830" width="10.5703125" style="51" customWidth="1"/>
    <col min="13831" max="13831" width="18" style="51" customWidth="1"/>
    <col min="13832" max="13832" width="14.7109375" style="51" customWidth="1"/>
    <col min="13833" max="13833" width="10.5703125" style="51" customWidth="1"/>
    <col min="13834" max="13834" width="12" style="51" customWidth="1"/>
    <col min="13835" max="13835" width="12.140625" style="51" customWidth="1"/>
    <col min="13836" max="14080" width="9.140625" style="51"/>
    <col min="14081" max="14081" width="18.140625" style="51" customWidth="1"/>
    <col min="14082" max="14082" width="10.5703125" style="51" customWidth="1"/>
    <col min="14083" max="14083" width="11.28515625" style="51" customWidth="1"/>
    <col min="14084" max="14084" width="15.42578125" style="51" customWidth="1"/>
    <col min="14085" max="14086" width="10.5703125" style="51" customWidth="1"/>
    <col min="14087" max="14087" width="18" style="51" customWidth="1"/>
    <col min="14088" max="14088" width="14.7109375" style="51" customWidth="1"/>
    <col min="14089" max="14089" width="10.5703125" style="51" customWidth="1"/>
    <col min="14090" max="14090" width="12" style="51" customWidth="1"/>
    <col min="14091" max="14091" width="12.140625" style="51" customWidth="1"/>
    <col min="14092" max="14336" width="9.140625" style="51"/>
    <col min="14337" max="14337" width="18.140625" style="51" customWidth="1"/>
    <col min="14338" max="14338" width="10.5703125" style="51" customWidth="1"/>
    <col min="14339" max="14339" width="11.28515625" style="51" customWidth="1"/>
    <col min="14340" max="14340" width="15.42578125" style="51" customWidth="1"/>
    <col min="14341" max="14342" width="10.5703125" style="51" customWidth="1"/>
    <col min="14343" max="14343" width="18" style="51" customWidth="1"/>
    <col min="14344" max="14344" width="14.7109375" style="51" customWidth="1"/>
    <col min="14345" max="14345" width="10.5703125" style="51" customWidth="1"/>
    <col min="14346" max="14346" width="12" style="51" customWidth="1"/>
    <col min="14347" max="14347" width="12.140625" style="51" customWidth="1"/>
    <col min="14348" max="14592" width="9.140625" style="51"/>
    <col min="14593" max="14593" width="18.140625" style="51" customWidth="1"/>
    <col min="14594" max="14594" width="10.5703125" style="51" customWidth="1"/>
    <col min="14595" max="14595" width="11.28515625" style="51" customWidth="1"/>
    <col min="14596" max="14596" width="15.42578125" style="51" customWidth="1"/>
    <col min="14597" max="14598" width="10.5703125" style="51" customWidth="1"/>
    <col min="14599" max="14599" width="18" style="51" customWidth="1"/>
    <col min="14600" max="14600" width="14.7109375" style="51" customWidth="1"/>
    <col min="14601" max="14601" width="10.5703125" style="51" customWidth="1"/>
    <col min="14602" max="14602" width="12" style="51" customWidth="1"/>
    <col min="14603" max="14603" width="12.140625" style="51" customWidth="1"/>
    <col min="14604" max="14848" width="9.140625" style="51"/>
    <col min="14849" max="14849" width="18.140625" style="51" customWidth="1"/>
    <col min="14850" max="14850" width="10.5703125" style="51" customWidth="1"/>
    <col min="14851" max="14851" width="11.28515625" style="51" customWidth="1"/>
    <col min="14852" max="14852" width="15.42578125" style="51" customWidth="1"/>
    <col min="14853" max="14854" width="10.5703125" style="51" customWidth="1"/>
    <col min="14855" max="14855" width="18" style="51" customWidth="1"/>
    <col min="14856" max="14856" width="14.7109375" style="51" customWidth="1"/>
    <col min="14857" max="14857" width="10.5703125" style="51" customWidth="1"/>
    <col min="14858" max="14858" width="12" style="51" customWidth="1"/>
    <col min="14859" max="14859" width="12.140625" style="51" customWidth="1"/>
    <col min="14860" max="15104" width="9.140625" style="51"/>
    <col min="15105" max="15105" width="18.140625" style="51" customWidth="1"/>
    <col min="15106" max="15106" width="10.5703125" style="51" customWidth="1"/>
    <col min="15107" max="15107" width="11.28515625" style="51" customWidth="1"/>
    <col min="15108" max="15108" width="15.42578125" style="51" customWidth="1"/>
    <col min="15109" max="15110" width="10.5703125" style="51" customWidth="1"/>
    <col min="15111" max="15111" width="18" style="51" customWidth="1"/>
    <col min="15112" max="15112" width="14.7109375" style="51" customWidth="1"/>
    <col min="15113" max="15113" width="10.5703125" style="51" customWidth="1"/>
    <col min="15114" max="15114" width="12" style="51" customWidth="1"/>
    <col min="15115" max="15115" width="12.140625" style="51" customWidth="1"/>
    <col min="15116" max="15360" width="9.140625" style="51"/>
    <col min="15361" max="15361" width="18.140625" style="51" customWidth="1"/>
    <col min="15362" max="15362" width="10.5703125" style="51" customWidth="1"/>
    <col min="15363" max="15363" width="11.28515625" style="51" customWidth="1"/>
    <col min="15364" max="15364" width="15.42578125" style="51" customWidth="1"/>
    <col min="15365" max="15366" width="10.5703125" style="51" customWidth="1"/>
    <col min="15367" max="15367" width="18" style="51" customWidth="1"/>
    <col min="15368" max="15368" width="14.7109375" style="51" customWidth="1"/>
    <col min="15369" max="15369" width="10.5703125" style="51" customWidth="1"/>
    <col min="15370" max="15370" width="12" style="51" customWidth="1"/>
    <col min="15371" max="15371" width="12.140625" style="51" customWidth="1"/>
    <col min="15372" max="15616" width="9.140625" style="51"/>
    <col min="15617" max="15617" width="18.140625" style="51" customWidth="1"/>
    <col min="15618" max="15618" width="10.5703125" style="51" customWidth="1"/>
    <col min="15619" max="15619" width="11.28515625" style="51" customWidth="1"/>
    <col min="15620" max="15620" width="15.42578125" style="51" customWidth="1"/>
    <col min="15621" max="15622" width="10.5703125" style="51" customWidth="1"/>
    <col min="15623" max="15623" width="18" style="51" customWidth="1"/>
    <col min="15624" max="15624" width="14.7109375" style="51" customWidth="1"/>
    <col min="15625" max="15625" width="10.5703125" style="51" customWidth="1"/>
    <col min="15626" max="15626" width="12" style="51" customWidth="1"/>
    <col min="15627" max="15627" width="12.140625" style="51" customWidth="1"/>
    <col min="15628" max="15872" width="9.140625" style="51"/>
    <col min="15873" max="15873" width="18.140625" style="51" customWidth="1"/>
    <col min="15874" max="15874" width="10.5703125" style="51" customWidth="1"/>
    <col min="15875" max="15875" width="11.28515625" style="51" customWidth="1"/>
    <col min="15876" max="15876" width="15.42578125" style="51" customWidth="1"/>
    <col min="15877" max="15878" width="10.5703125" style="51" customWidth="1"/>
    <col min="15879" max="15879" width="18" style="51" customWidth="1"/>
    <col min="15880" max="15880" width="14.7109375" style="51" customWidth="1"/>
    <col min="15881" max="15881" width="10.5703125" style="51" customWidth="1"/>
    <col min="15882" max="15882" width="12" style="51" customWidth="1"/>
    <col min="15883" max="15883" width="12.140625" style="51" customWidth="1"/>
    <col min="15884" max="16128" width="9.140625" style="51"/>
    <col min="16129" max="16129" width="18.140625" style="51" customWidth="1"/>
    <col min="16130" max="16130" width="10.5703125" style="51" customWidth="1"/>
    <col min="16131" max="16131" width="11.28515625" style="51" customWidth="1"/>
    <col min="16132" max="16132" width="15.42578125" style="51" customWidth="1"/>
    <col min="16133" max="16134" width="10.5703125" style="51" customWidth="1"/>
    <col min="16135" max="16135" width="18" style="51" customWidth="1"/>
    <col min="16136" max="16136" width="14.7109375" style="51" customWidth="1"/>
    <col min="16137" max="16137" width="10.5703125" style="51" customWidth="1"/>
    <col min="16138" max="16138" width="12" style="51" customWidth="1"/>
    <col min="16139" max="16139" width="12.140625" style="51" customWidth="1"/>
    <col min="16140" max="16384" width="9.140625" style="51"/>
  </cols>
  <sheetData>
    <row r="1" spans="1:11" s="40" customFormat="1" ht="45.6" customHeight="1">
      <c r="A1" s="100" t="s">
        <v>141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s="40" customFormat="1" ht="11.45" customHeight="1">
      <c r="C2" s="41"/>
      <c r="D2" s="41"/>
      <c r="E2" s="41"/>
      <c r="G2" s="41"/>
      <c r="H2" s="41"/>
      <c r="I2" s="41"/>
      <c r="J2" s="42"/>
      <c r="K2" s="43" t="s">
        <v>108</v>
      </c>
    </row>
    <row r="3" spans="1:11" s="44" customFormat="1" ht="21.75" customHeight="1">
      <c r="A3" s="101"/>
      <c r="B3" s="99" t="s">
        <v>17</v>
      </c>
      <c r="C3" s="99" t="s">
        <v>31</v>
      </c>
      <c r="D3" s="99" t="s">
        <v>109</v>
      </c>
      <c r="E3" s="99" t="s">
        <v>110</v>
      </c>
      <c r="F3" s="99" t="s">
        <v>111</v>
      </c>
      <c r="G3" s="103" t="s">
        <v>32</v>
      </c>
      <c r="H3" s="99" t="s">
        <v>118</v>
      </c>
      <c r="I3" s="99" t="s">
        <v>26</v>
      </c>
      <c r="J3" s="98" t="s">
        <v>112</v>
      </c>
      <c r="K3" s="99" t="s">
        <v>27</v>
      </c>
    </row>
    <row r="4" spans="1:11" s="44" customFormat="1" ht="9" customHeight="1">
      <c r="A4" s="102"/>
      <c r="B4" s="99"/>
      <c r="C4" s="99"/>
      <c r="D4" s="99"/>
      <c r="E4" s="99"/>
      <c r="F4" s="99"/>
      <c r="G4" s="103"/>
      <c r="H4" s="99"/>
      <c r="I4" s="99"/>
      <c r="J4" s="98"/>
      <c r="K4" s="99"/>
    </row>
    <row r="5" spans="1:11" s="44" customFormat="1" ht="40.5" customHeight="1">
      <c r="A5" s="102"/>
      <c r="B5" s="99"/>
      <c r="C5" s="99"/>
      <c r="D5" s="99"/>
      <c r="E5" s="99"/>
      <c r="F5" s="99"/>
      <c r="G5" s="103"/>
      <c r="H5" s="99"/>
      <c r="I5" s="99"/>
      <c r="J5" s="98"/>
      <c r="K5" s="99"/>
    </row>
    <row r="6" spans="1:11" s="46" customFormat="1" ht="12" customHeight="1">
      <c r="A6" s="45" t="s">
        <v>9</v>
      </c>
      <c r="B6" s="45">
        <v>1</v>
      </c>
      <c r="C6" s="45">
        <v>2</v>
      </c>
      <c r="D6" s="45">
        <v>3</v>
      </c>
      <c r="E6" s="45">
        <v>4</v>
      </c>
      <c r="F6" s="45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</row>
    <row r="7" spans="1:11" s="49" customFormat="1" ht="24.6" customHeight="1">
      <c r="A7" s="47" t="s">
        <v>63</v>
      </c>
      <c r="B7" s="48">
        <f>[10]Чоловіки!C9</f>
        <v>43546</v>
      </c>
      <c r="C7" s="74">
        <f>[10]Чоловіки!F9</f>
        <v>24712</v>
      </c>
      <c r="D7" s="74">
        <f>[10]Чоловіки!I9</f>
        <v>11795</v>
      </c>
      <c r="E7" s="74">
        <f>'[9]Всього безроб.20'!F7+'[9]Всього прац сам21'!B6-'[9]Жін.без.21'!W7</f>
        <v>8587</v>
      </c>
      <c r="F7" s="74">
        <f>[10]Чоловіки!L9</f>
        <v>3411</v>
      </c>
      <c r="G7" s="74">
        <f>[10]Чоловіки!O9</f>
        <v>1099</v>
      </c>
      <c r="H7" s="74">
        <f>[10]Чоловіки!R9</f>
        <v>22841</v>
      </c>
      <c r="I7" s="74">
        <f>[10]Чоловіки!U9</f>
        <v>20507</v>
      </c>
      <c r="J7" s="74">
        <f>[10]Чоловіки!X9</f>
        <v>6088</v>
      </c>
      <c r="K7" s="74">
        <f>[10]Чоловіки!AA9</f>
        <v>5604</v>
      </c>
    </row>
    <row r="8" spans="1:11" ht="15" customHeight="1">
      <c r="A8" s="50" t="s">
        <v>64</v>
      </c>
      <c r="B8" s="56">
        <f>[10]Чоловіки!C10</f>
        <v>1596</v>
      </c>
      <c r="C8" s="75">
        <f>[10]Чоловіки!F10</f>
        <v>1331</v>
      </c>
      <c r="D8" s="75">
        <f>[10]Чоловіки!I10</f>
        <v>596</v>
      </c>
      <c r="E8" s="75">
        <f>'[9]Всього безроб.20'!F8+'[9]Всього прац сам21'!B7-'[9]Жін.без.21'!W8</f>
        <v>404</v>
      </c>
      <c r="F8" s="75">
        <f>[10]Чоловіки!L10</f>
        <v>129</v>
      </c>
      <c r="G8" s="75">
        <f>[10]Чоловіки!O10</f>
        <v>28</v>
      </c>
      <c r="H8" s="75">
        <f>[10]Чоловіки!R10</f>
        <v>1017</v>
      </c>
      <c r="I8" s="75">
        <f>[10]Чоловіки!U10</f>
        <v>421</v>
      </c>
      <c r="J8" s="75">
        <f>[10]Чоловіки!X10</f>
        <v>384</v>
      </c>
      <c r="K8" s="75">
        <f>[10]Чоловіки!AA10</f>
        <v>360</v>
      </c>
    </row>
    <row r="9" spans="1:11" ht="15" customHeight="1">
      <c r="A9" s="50" t="s">
        <v>65</v>
      </c>
      <c r="B9" s="56">
        <f>[10]Чоловіки!C11</f>
        <v>1625</v>
      </c>
      <c r="C9" s="75">
        <f>[10]Чоловіки!F11</f>
        <v>1117</v>
      </c>
      <c r="D9" s="75">
        <f>[10]Чоловіки!I11</f>
        <v>506</v>
      </c>
      <c r="E9" s="75">
        <f>'[9]Всього безроб.20'!F9+'[9]Всього прац сам21'!B8-'[9]Жін.без.21'!W9</f>
        <v>535</v>
      </c>
      <c r="F9" s="75">
        <f>[10]Чоловіки!L11</f>
        <v>185</v>
      </c>
      <c r="G9" s="75">
        <f>[10]Чоловіки!O11</f>
        <v>51</v>
      </c>
      <c r="H9" s="75">
        <f>[10]Чоловіки!R11</f>
        <v>883</v>
      </c>
      <c r="I9" s="75">
        <f>[10]Чоловіки!U11</f>
        <v>733</v>
      </c>
      <c r="J9" s="75">
        <f>[10]Чоловіки!X11</f>
        <v>332</v>
      </c>
      <c r="K9" s="75">
        <f>[10]Чоловіки!AA11</f>
        <v>321</v>
      </c>
    </row>
    <row r="10" spans="1:11" ht="15" customHeight="1">
      <c r="A10" s="50" t="s">
        <v>66</v>
      </c>
      <c r="B10" s="56">
        <f>[10]Чоловіки!C12</f>
        <v>2153</v>
      </c>
      <c r="C10" s="75">
        <f>[10]Чоловіки!F12</f>
        <v>778</v>
      </c>
      <c r="D10" s="75">
        <f>[10]Чоловіки!I12</f>
        <v>279</v>
      </c>
      <c r="E10" s="75">
        <f>'[9]Всього безроб.20'!F10+'[9]Всього прац сам21'!B9-'[9]Жін.без.21'!W10</f>
        <v>175</v>
      </c>
      <c r="F10" s="75">
        <f>[10]Чоловіки!L12</f>
        <v>64</v>
      </c>
      <c r="G10" s="75">
        <f>[10]Чоловіки!O12</f>
        <v>42</v>
      </c>
      <c r="H10" s="75">
        <f>[10]Чоловіки!R12</f>
        <v>727</v>
      </c>
      <c r="I10" s="75">
        <f>[10]Чоловіки!U12</f>
        <v>1442</v>
      </c>
      <c r="J10" s="75">
        <f>[10]Чоловіки!X12</f>
        <v>212</v>
      </c>
      <c r="K10" s="75">
        <f>[10]Чоловіки!AA12</f>
        <v>177</v>
      </c>
    </row>
    <row r="11" spans="1:11" ht="15" customHeight="1">
      <c r="A11" s="50" t="s">
        <v>67</v>
      </c>
      <c r="B11" s="56">
        <f>[10]Чоловіки!C13</f>
        <v>2790</v>
      </c>
      <c r="C11" s="75">
        <f>[10]Чоловіки!F13</f>
        <v>1045</v>
      </c>
      <c r="D11" s="75">
        <f>[10]Чоловіки!I13</f>
        <v>491</v>
      </c>
      <c r="E11" s="75">
        <f>'[9]Всього безроб.20'!F11+'[9]Всього прац сам21'!B10-'[9]Жін.без.21'!W11</f>
        <v>299</v>
      </c>
      <c r="F11" s="75">
        <f>[10]Чоловіки!L13</f>
        <v>128</v>
      </c>
      <c r="G11" s="75">
        <f>[10]Чоловіки!O13</f>
        <v>27</v>
      </c>
      <c r="H11" s="75">
        <f>[10]Чоловіки!R13</f>
        <v>888</v>
      </c>
      <c r="I11" s="75">
        <f>[10]Чоловіки!U13</f>
        <v>1747</v>
      </c>
      <c r="J11" s="75">
        <f>[10]Чоловіки!X13</f>
        <v>253</v>
      </c>
      <c r="K11" s="75">
        <f>[10]Чоловіки!AA13</f>
        <v>244</v>
      </c>
    </row>
    <row r="12" spans="1:11" ht="15" customHeight="1">
      <c r="A12" s="50" t="s">
        <v>68</v>
      </c>
      <c r="B12" s="56">
        <f>[10]Чоловіки!C14</f>
        <v>2605</v>
      </c>
      <c r="C12" s="75">
        <f>[10]Чоловіки!F14</f>
        <v>797</v>
      </c>
      <c r="D12" s="75">
        <f>[10]Чоловіки!I14</f>
        <v>391</v>
      </c>
      <c r="E12" s="75">
        <f>'[9]Всього безроб.20'!F12+'[9]Всього прац сам21'!B11-'[9]Жін.без.21'!W12</f>
        <v>1</v>
      </c>
      <c r="F12" s="75">
        <f>[10]Чоловіки!L14</f>
        <v>32</v>
      </c>
      <c r="G12" s="75">
        <f>[10]Чоловіки!O14</f>
        <v>6</v>
      </c>
      <c r="H12" s="75">
        <f>[10]Чоловіки!R14</f>
        <v>708</v>
      </c>
      <c r="I12" s="75">
        <f>[10]Чоловіки!U14</f>
        <v>1720</v>
      </c>
      <c r="J12" s="75">
        <f>[10]Чоловіки!X14</f>
        <v>177</v>
      </c>
      <c r="K12" s="75">
        <f>[10]Чоловіки!AA14</f>
        <v>139</v>
      </c>
    </row>
    <row r="13" spans="1:11" ht="15" customHeight="1">
      <c r="A13" s="50" t="s">
        <v>69</v>
      </c>
      <c r="B13" s="56">
        <f>[10]Чоловіки!C15</f>
        <v>1369</v>
      </c>
      <c r="C13" s="75">
        <f>[10]Чоловіки!F15</f>
        <v>848</v>
      </c>
      <c r="D13" s="75">
        <f>[10]Чоловіки!I15</f>
        <v>535</v>
      </c>
      <c r="E13" s="75">
        <f>'[9]Всього безроб.20'!F13+'[9]Всього прац сам21'!B12-'[9]Жін.без.21'!W13</f>
        <v>488</v>
      </c>
      <c r="F13" s="75">
        <f>[10]Чоловіки!L15</f>
        <v>211</v>
      </c>
      <c r="G13" s="75">
        <f>[10]Чоловіки!O15</f>
        <v>0</v>
      </c>
      <c r="H13" s="75">
        <f>[10]Чоловіки!R15</f>
        <v>786</v>
      </c>
      <c r="I13" s="75">
        <f>[10]Чоловіки!U15</f>
        <v>542</v>
      </c>
      <c r="J13" s="75">
        <f>[10]Чоловіки!X15</f>
        <v>161</v>
      </c>
      <c r="K13" s="75">
        <f>[10]Чоловіки!AA15</f>
        <v>142</v>
      </c>
    </row>
    <row r="14" spans="1:11" ht="15" customHeight="1">
      <c r="A14" s="50" t="s">
        <v>70</v>
      </c>
      <c r="B14" s="56">
        <f>[10]Чоловіки!C16</f>
        <v>1965</v>
      </c>
      <c r="C14" s="75">
        <f>[10]Чоловіки!F16</f>
        <v>871</v>
      </c>
      <c r="D14" s="75">
        <f>[10]Чоловіки!I16</f>
        <v>407</v>
      </c>
      <c r="E14" s="75">
        <f>'[9]Всього безроб.20'!F14+'[9]Всього прац сам21'!B13-'[9]Жін.без.21'!W14</f>
        <v>350</v>
      </c>
      <c r="F14" s="75">
        <f>[10]Чоловіки!L16</f>
        <v>84</v>
      </c>
      <c r="G14" s="75">
        <f>[10]Чоловіки!O16</f>
        <v>27</v>
      </c>
      <c r="H14" s="75">
        <f>[10]Чоловіки!R16</f>
        <v>812</v>
      </c>
      <c r="I14" s="75">
        <f>[10]Чоловіки!U16</f>
        <v>1126</v>
      </c>
      <c r="J14" s="75">
        <f>[10]Чоловіки!X16</f>
        <v>216</v>
      </c>
      <c r="K14" s="75">
        <f>[10]Чоловіки!AA16</f>
        <v>196</v>
      </c>
    </row>
    <row r="15" spans="1:11" ht="15" customHeight="1">
      <c r="A15" s="50" t="s">
        <v>71</v>
      </c>
      <c r="B15" s="56">
        <f>[10]Чоловіки!C17</f>
        <v>1340</v>
      </c>
      <c r="C15" s="75">
        <f>[10]Чоловіки!F17</f>
        <v>869</v>
      </c>
      <c r="D15" s="75">
        <f>[10]Чоловіки!I17</f>
        <v>365</v>
      </c>
      <c r="E15" s="75">
        <f>'[9]Всього безроб.20'!F15+'[9]Всього прац сам21'!B14-'[9]Жін.без.21'!W15</f>
        <v>243</v>
      </c>
      <c r="F15" s="75">
        <f>[10]Чоловіки!L17</f>
        <v>133</v>
      </c>
      <c r="G15" s="75">
        <f>[10]Чоловіки!O17</f>
        <v>50</v>
      </c>
      <c r="H15" s="75">
        <f>[10]Чоловіки!R17</f>
        <v>780</v>
      </c>
      <c r="I15" s="75">
        <f>[10]Чоловіки!U17</f>
        <v>558</v>
      </c>
      <c r="J15" s="75">
        <f>[10]Чоловіки!X17</f>
        <v>209</v>
      </c>
      <c r="K15" s="75">
        <f>[10]Чоловіки!AA17</f>
        <v>197</v>
      </c>
    </row>
    <row r="16" spans="1:11" ht="15" customHeight="1">
      <c r="A16" s="50" t="s">
        <v>72</v>
      </c>
      <c r="B16" s="56">
        <f>[10]Чоловіки!C18</f>
        <v>1092</v>
      </c>
      <c r="C16" s="75">
        <f>[10]Чоловіки!F18</f>
        <v>971</v>
      </c>
      <c r="D16" s="75">
        <f>[10]Чоловіки!I18</f>
        <v>432</v>
      </c>
      <c r="E16" s="75">
        <f>'[9]Всього безроб.20'!F16+'[9]Всього прац сам21'!B15-'[9]Жін.без.21'!W16</f>
        <v>273</v>
      </c>
      <c r="F16" s="75">
        <f>[10]Чоловіки!L18</f>
        <v>141</v>
      </c>
      <c r="G16" s="75">
        <f>[10]Чоловіки!O18</f>
        <v>24</v>
      </c>
      <c r="H16" s="75">
        <f>[10]Чоловіки!R18</f>
        <v>933</v>
      </c>
      <c r="I16" s="75">
        <f>[10]Чоловіки!U18</f>
        <v>287</v>
      </c>
      <c r="J16" s="75">
        <f>[10]Чоловіки!X18</f>
        <v>235</v>
      </c>
      <c r="K16" s="75">
        <f>[10]Чоловіки!AA18</f>
        <v>226</v>
      </c>
    </row>
    <row r="17" spans="1:11" ht="15" customHeight="1">
      <c r="A17" s="50" t="s">
        <v>73</v>
      </c>
      <c r="B17" s="56">
        <f>[10]Чоловіки!C19</f>
        <v>632</v>
      </c>
      <c r="C17" s="75">
        <f>[10]Чоловіки!F19</f>
        <v>458</v>
      </c>
      <c r="D17" s="75">
        <f>[10]Чоловіки!I19</f>
        <v>276</v>
      </c>
      <c r="E17" s="75">
        <f>'[9]Всього безроб.20'!F17+'[9]Всього прац сам21'!B16-'[9]Жін.без.21'!W17</f>
        <v>245</v>
      </c>
      <c r="F17" s="75">
        <f>[10]Чоловіки!L19</f>
        <v>95</v>
      </c>
      <c r="G17" s="75">
        <f>[10]Чоловіки!O19</f>
        <v>9</v>
      </c>
      <c r="H17" s="75">
        <f>[10]Чоловіки!R19</f>
        <v>410</v>
      </c>
      <c r="I17" s="75">
        <f>[10]Чоловіки!U19</f>
        <v>111</v>
      </c>
      <c r="J17" s="75">
        <f>[10]Чоловіки!X19</f>
        <v>91</v>
      </c>
      <c r="K17" s="75">
        <f>[10]Чоловіки!AA19</f>
        <v>76</v>
      </c>
    </row>
    <row r="18" spans="1:11" ht="15" customHeight="1">
      <c r="A18" s="50" t="s">
        <v>74</v>
      </c>
      <c r="B18" s="56">
        <f>[10]Чоловіки!C20</f>
        <v>898</v>
      </c>
      <c r="C18" s="75">
        <f>[10]Чоловіки!F20</f>
        <v>604</v>
      </c>
      <c r="D18" s="75">
        <f>[10]Чоловіки!I20</f>
        <v>346</v>
      </c>
      <c r="E18" s="75">
        <f>'[9]Всього безроб.20'!F18+'[9]Всього прац сам21'!B17-'[9]Жін.без.21'!W18</f>
        <v>266</v>
      </c>
      <c r="F18" s="75">
        <f>[10]Чоловіки!L20</f>
        <v>121</v>
      </c>
      <c r="G18" s="75">
        <f>[10]Чоловіки!O20</f>
        <v>76</v>
      </c>
      <c r="H18" s="75">
        <f>[10]Чоловіки!R20</f>
        <v>578</v>
      </c>
      <c r="I18" s="75">
        <f>[10]Чоловіки!U20</f>
        <v>406</v>
      </c>
      <c r="J18" s="75">
        <f>[10]Чоловіки!X20</f>
        <v>146</v>
      </c>
      <c r="K18" s="75">
        <f>[10]Чоловіки!AA20</f>
        <v>137</v>
      </c>
    </row>
    <row r="19" spans="1:11" ht="15" customHeight="1">
      <c r="A19" s="50" t="s">
        <v>75</v>
      </c>
      <c r="B19" s="56">
        <f>[10]Чоловіки!C21</f>
        <v>1393</v>
      </c>
      <c r="C19" s="75">
        <f>[10]Чоловіки!F21</f>
        <v>1143</v>
      </c>
      <c r="D19" s="75">
        <f>[10]Чоловіки!I21</f>
        <v>434</v>
      </c>
      <c r="E19" s="75">
        <f>'[9]Всього безроб.20'!F19+'[9]Всього прац сам21'!B18-'[9]Жін.без.21'!W19</f>
        <v>335</v>
      </c>
      <c r="F19" s="75">
        <f>[10]Чоловіки!L21</f>
        <v>200</v>
      </c>
      <c r="G19" s="75">
        <f>[10]Чоловіки!O21</f>
        <v>5</v>
      </c>
      <c r="H19" s="75">
        <f>[10]Чоловіки!R21</f>
        <v>1032</v>
      </c>
      <c r="I19" s="75">
        <f>[10]Чоловіки!U21</f>
        <v>473</v>
      </c>
      <c r="J19" s="75">
        <f>[10]Чоловіки!X21</f>
        <v>317</v>
      </c>
      <c r="K19" s="75">
        <f>[10]Чоловіки!AA21</f>
        <v>279</v>
      </c>
    </row>
    <row r="20" spans="1:11" ht="15" customHeight="1">
      <c r="A20" s="50" t="s">
        <v>76</v>
      </c>
      <c r="B20" s="56">
        <f>[10]Чоловіки!C22</f>
        <v>729</v>
      </c>
      <c r="C20" s="75">
        <f>[10]Чоловіки!F22</f>
        <v>621</v>
      </c>
      <c r="D20" s="75">
        <f>[10]Чоловіки!I22</f>
        <v>302</v>
      </c>
      <c r="E20" s="75">
        <f>'[9]Всього безроб.20'!F20+'[9]Всього прац сам21'!B19-'[9]Жін.без.21'!W20</f>
        <v>179</v>
      </c>
      <c r="F20" s="75">
        <f>[10]Чоловіки!L22</f>
        <v>131</v>
      </c>
      <c r="G20" s="75">
        <f>[10]Чоловіки!O22</f>
        <v>11</v>
      </c>
      <c r="H20" s="75">
        <f>[10]Чоловіки!R22</f>
        <v>578</v>
      </c>
      <c r="I20" s="75">
        <f>[10]Чоловіки!U22</f>
        <v>206</v>
      </c>
      <c r="J20" s="75">
        <f>[10]Чоловіки!X22</f>
        <v>167</v>
      </c>
      <c r="K20" s="75">
        <f>[10]Чоловіки!AA22</f>
        <v>161</v>
      </c>
    </row>
    <row r="21" spans="1:11" ht="15" customHeight="1">
      <c r="A21" s="50" t="s">
        <v>77</v>
      </c>
      <c r="B21" s="56">
        <f>[10]Чоловіки!C23</f>
        <v>1249</v>
      </c>
      <c r="C21" s="75">
        <f>[10]Чоловіки!F23</f>
        <v>795</v>
      </c>
      <c r="D21" s="75">
        <f>[10]Чоловіки!I23</f>
        <v>277</v>
      </c>
      <c r="E21" s="75">
        <f>'[9]Всього безроб.20'!F21+'[9]Всього прац сам21'!B20-'[9]Жін.без.21'!W21</f>
        <v>127</v>
      </c>
      <c r="F21" s="75">
        <f>[10]Чоловіки!L23</f>
        <v>125</v>
      </c>
      <c r="G21" s="75">
        <f>[10]Чоловіки!O23</f>
        <v>3</v>
      </c>
      <c r="H21" s="75">
        <f>[10]Чоловіки!R23</f>
        <v>742</v>
      </c>
      <c r="I21" s="75">
        <f>[10]Чоловіки!U23</f>
        <v>573</v>
      </c>
      <c r="J21" s="75">
        <f>[10]Чоловіки!X23</f>
        <v>230</v>
      </c>
      <c r="K21" s="75">
        <f>[10]Чоловіки!AA23</f>
        <v>219</v>
      </c>
    </row>
    <row r="22" spans="1:11" ht="15" customHeight="1">
      <c r="A22" s="50" t="s">
        <v>78</v>
      </c>
      <c r="B22" s="56">
        <f>[10]Чоловіки!C24</f>
        <v>806</v>
      </c>
      <c r="C22" s="75">
        <f>[10]Чоловіки!F24</f>
        <v>779</v>
      </c>
      <c r="D22" s="75">
        <f>[10]Чоловіки!I24</f>
        <v>427</v>
      </c>
      <c r="E22" s="75">
        <f>'[9]Всього безроб.20'!F22+'[9]Всього прац сам21'!B21-'[9]Жін.без.21'!W22</f>
        <v>430</v>
      </c>
      <c r="F22" s="75">
        <f>[10]Чоловіки!L24</f>
        <v>164</v>
      </c>
      <c r="G22" s="75">
        <f>[10]Чоловіки!O24</f>
        <v>33</v>
      </c>
      <c r="H22" s="75">
        <f>[10]Чоловіки!R24</f>
        <v>716</v>
      </c>
      <c r="I22" s="75">
        <f>[10]Чоловіки!U24</f>
        <v>209</v>
      </c>
      <c r="J22" s="75">
        <f>[10]Чоловіки!X24</f>
        <v>194</v>
      </c>
      <c r="K22" s="75">
        <f>[10]Чоловіки!AA24</f>
        <v>176</v>
      </c>
    </row>
    <row r="23" spans="1:11" ht="15" customHeight="1">
      <c r="A23" s="50" t="s">
        <v>79</v>
      </c>
      <c r="B23" s="56">
        <f>[10]Чоловіки!C25</f>
        <v>553</v>
      </c>
      <c r="C23" s="75">
        <f>[10]Чоловіки!F25</f>
        <v>495</v>
      </c>
      <c r="D23" s="75">
        <f>[10]Чоловіки!I25</f>
        <v>257</v>
      </c>
      <c r="E23" s="75">
        <f>'[9]Всього безроб.20'!F23+'[9]Всього прац сам21'!B22-'[9]Жін.без.21'!W23</f>
        <v>182</v>
      </c>
      <c r="F23" s="75">
        <f>[10]Чоловіки!L25</f>
        <v>95</v>
      </c>
      <c r="G23" s="75">
        <f>[10]Чоловіки!O25</f>
        <v>4</v>
      </c>
      <c r="H23" s="75">
        <f>[10]Чоловіки!R25</f>
        <v>426</v>
      </c>
      <c r="I23" s="75">
        <f>[10]Чоловіки!U25</f>
        <v>176</v>
      </c>
      <c r="J23" s="75">
        <f>[10]Чоловіки!X25</f>
        <v>133</v>
      </c>
      <c r="K23" s="75">
        <f>[10]Чоловіки!AA25</f>
        <v>126</v>
      </c>
    </row>
    <row r="24" spans="1:11" ht="15" customHeight="1">
      <c r="A24" s="50" t="s">
        <v>80</v>
      </c>
      <c r="B24" s="56">
        <f>[10]Чоловіки!C26</f>
        <v>911</v>
      </c>
      <c r="C24" s="75">
        <f>[10]Чоловіки!F26</f>
        <v>820</v>
      </c>
      <c r="D24" s="75">
        <f>[10]Чоловіки!I26</f>
        <v>421</v>
      </c>
      <c r="E24" s="75">
        <f>'[9]Всього безроб.20'!F24+'[9]Всього прац сам21'!B23-'[9]Жін.без.21'!W24</f>
        <v>315</v>
      </c>
      <c r="F24" s="75">
        <f>[10]Чоловіки!L26</f>
        <v>118</v>
      </c>
      <c r="G24" s="75">
        <f>[10]Чоловіки!O26</f>
        <v>52</v>
      </c>
      <c r="H24" s="75">
        <f>[10]Чоловіки!R26</f>
        <v>788</v>
      </c>
      <c r="I24" s="75">
        <f>[10]Чоловіки!U26</f>
        <v>254</v>
      </c>
      <c r="J24" s="75">
        <f>[10]Чоловіки!X26</f>
        <v>217</v>
      </c>
      <c r="K24" s="75">
        <f>[10]Чоловіки!AA26</f>
        <v>206</v>
      </c>
    </row>
    <row r="25" spans="1:11" ht="15" customHeight="1">
      <c r="A25" s="50" t="s">
        <v>81</v>
      </c>
      <c r="B25" s="56">
        <f>[10]Чоловіки!C27</f>
        <v>1237</v>
      </c>
      <c r="C25" s="75">
        <f>[10]Чоловіки!F27</f>
        <v>753</v>
      </c>
      <c r="D25" s="75">
        <f>[10]Чоловіки!I27</f>
        <v>498</v>
      </c>
      <c r="E25" s="75">
        <f>'[9]Всього безроб.20'!F25+'[9]Всього прац сам21'!B24-'[9]Жін.без.21'!W25</f>
        <v>340</v>
      </c>
      <c r="F25" s="75">
        <f>[10]Чоловіки!L27</f>
        <v>138</v>
      </c>
      <c r="G25" s="75">
        <f>[10]Чоловіки!O27</f>
        <v>159</v>
      </c>
      <c r="H25" s="75">
        <f>[10]Чоловіки!R27</f>
        <v>615</v>
      </c>
      <c r="I25" s="75">
        <f>[10]Чоловіки!U27</f>
        <v>545</v>
      </c>
      <c r="J25" s="75">
        <f>[10]Чоловіки!X27</f>
        <v>147</v>
      </c>
      <c r="K25" s="75">
        <f>[10]Чоловіки!AA27</f>
        <v>130</v>
      </c>
    </row>
    <row r="26" spans="1:11" ht="15" customHeight="1">
      <c r="A26" s="50" t="s">
        <v>82</v>
      </c>
      <c r="B26" s="56">
        <f>[10]Чоловіки!C28</f>
        <v>893</v>
      </c>
      <c r="C26" s="75">
        <f>[10]Чоловіки!F28</f>
        <v>567</v>
      </c>
      <c r="D26" s="75">
        <f>[10]Чоловіки!I28</f>
        <v>253</v>
      </c>
      <c r="E26" s="75">
        <f>'[9]Всього безроб.20'!F26+'[9]Всього прац сам21'!B25-'[9]Жін.без.21'!W26</f>
        <v>280</v>
      </c>
      <c r="F26" s="75">
        <f>[10]Чоловіки!L28</f>
        <v>105</v>
      </c>
      <c r="G26" s="75">
        <f>[10]Чоловіки!O28</f>
        <v>20</v>
      </c>
      <c r="H26" s="75">
        <f>[10]Чоловіки!R28</f>
        <v>518</v>
      </c>
      <c r="I26" s="75">
        <f>[10]Чоловіки!U28</f>
        <v>375</v>
      </c>
      <c r="J26" s="75">
        <f>[10]Чоловіки!X28</f>
        <v>118</v>
      </c>
      <c r="K26" s="75">
        <f>[10]Чоловіки!AA28</f>
        <v>111</v>
      </c>
    </row>
    <row r="27" spans="1:11" ht="15" customHeight="1">
      <c r="A27" s="50" t="s">
        <v>83</v>
      </c>
      <c r="B27" s="56">
        <f>[10]Чоловіки!C29</f>
        <v>1124</v>
      </c>
      <c r="C27" s="75">
        <f>[10]Чоловіки!F29</f>
        <v>660</v>
      </c>
      <c r="D27" s="75">
        <f>[10]Чоловіки!I29</f>
        <v>420</v>
      </c>
      <c r="E27" s="75">
        <f>'[9]Всього безроб.20'!F27+'[9]Всього прац сам21'!B26-'[9]Жін.без.21'!W27</f>
        <v>312</v>
      </c>
      <c r="F27" s="75">
        <f>[10]Чоловіки!L29</f>
        <v>151</v>
      </c>
      <c r="G27" s="75">
        <f>[10]Чоловіки!O29</f>
        <v>114</v>
      </c>
      <c r="H27" s="75">
        <f>[10]Чоловіки!R29</f>
        <v>630</v>
      </c>
      <c r="I27" s="75">
        <f>[10]Чоловіки!U29</f>
        <v>482</v>
      </c>
      <c r="J27" s="75">
        <f>[10]Чоловіки!X29</f>
        <v>120</v>
      </c>
      <c r="K27" s="75">
        <f>[10]Чоловіки!AA29</f>
        <v>112</v>
      </c>
    </row>
    <row r="28" spans="1:11" ht="15" customHeight="1">
      <c r="A28" s="50" t="s">
        <v>84</v>
      </c>
      <c r="B28" s="56">
        <f>[10]Чоловіки!C30</f>
        <v>870</v>
      </c>
      <c r="C28" s="75">
        <f>[10]Чоловіки!F30</f>
        <v>745</v>
      </c>
      <c r="D28" s="75">
        <f>[10]Чоловіки!I30</f>
        <v>279</v>
      </c>
      <c r="E28" s="75">
        <f>'[9]Всього безроб.20'!F28+'[9]Всього прац сам21'!B27-'[9]Жін.без.21'!W28</f>
        <v>327</v>
      </c>
      <c r="F28" s="75">
        <f>[10]Чоловіки!L30</f>
        <v>69</v>
      </c>
      <c r="G28" s="75">
        <f>[10]Чоловіки!O30</f>
        <v>4</v>
      </c>
      <c r="H28" s="75">
        <f>[10]Чоловіки!R30</f>
        <v>693</v>
      </c>
      <c r="I28" s="75">
        <f>[10]Чоловіки!U30</f>
        <v>318</v>
      </c>
      <c r="J28" s="75">
        <f>[10]Чоловіки!X30</f>
        <v>233</v>
      </c>
      <c r="K28" s="75">
        <f>[10]Чоловіки!AA30</f>
        <v>225</v>
      </c>
    </row>
    <row r="29" spans="1:11" ht="15" customHeight="1">
      <c r="A29" s="50" t="s">
        <v>85</v>
      </c>
      <c r="B29" s="56">
        <f>[10]Чоловіки!C31</f>
        <v>1333</v>
      </c>
      <c r="C29" s="75">
        <f>[10]Чоловіки!F31</f>
        <v>924</v>
      </c>
      <c r="D29" s="75">
        <f>[10]Чоловіки!I31</f>
        <v>349</v>
      </c>
      <c r="E29" s="75">
        <f>'[9]Всього безроб.20'!F29+'[9]Всього прац сам21'!B28-'[9]Жін.без.21'!W29</f>
        <v>164</v>
      </c>
      <c r="F29" s="75">
        <f>[10]Чоловіки!L31</f>
        <v>117</v>
      </c>
      <c r="G29" s="75">
        <f>[10]Чоловіки!O31</f>
        <v>54</v>
      </c>
      <c r="H29" s="75">
        <f>[10]Чоловіки!R31</f>
        <v>763</v>
      </c>
      <c r="I29" s="75">
        <f>[10]Чоловіки!U31</f>
        <v>554</v>
      </c>
      <c r="J29" s="75">
        <f>[10]Чоловіки!X31</f>
        <v>286</v>
      </c>
      <c r="K29" s="75">
        <f>[10]Чоловіки!AA31</f>
        <v>257</v>
      </c>
    </row>
    <row r="30" spans="1:11" ht="15" customHeight="1">
      <c r="A30" s="52" t="s">
        <v>86</v>
      </c>
      <c r="B30" s="56">
        <f>[10]Чоловіки!C32</f>
        <v>1227</v>
      </c>
      <c r="C30" s="75">
        <f>[10]Чоловіки!F32</f>
        <v>771</v>
      </c>
      <c r="D30" s="75">
        <f>[10]Чоловіки!I32</f>
        <v>455</v>
      </c>
      <c r="E30" s="75">
        <f>'[9]Всього безроб.20'!F30+'[9]Всього прац сам21'!B29-'[9]Жін.без.21'!W30</f>
        <v>414</v>
      </c>
      <c r="F30" s="75">
        <f>[10]Чоловіки!L32</f>
        <v>82</v>
      </c>
      <c r="G30" s="75">
        <f>[10]Чоловіки!O32</f>
        <v>5</v>
      </c>
      <c r="H30" s="75">
        <f>[10]Чоловіки!R32</f>
        <v>625</v>
      </c>
      <c r="I30" s="75">
        <f>[10]Чоловіки!U32</f>
        <v>533</v>
      </c>
      <c r="J30" s="75">
        <f>[10]Чоловіки!X32</f>
        <v>161</v>
      </c>
      <c r="K30" s="75">
        <f>[10]Чоловіки!AA32</f>
        <v>148</v>
      </c>
    </row>
    <row r="31" spans="1:11" ht="15" customHeight="1">
      <c r="A31" s="53" t="s">
        <v>87</v>
      </c>
      <c r="B31" s="56">
        <f>[10]Чоловіки!C33</f>
        <v>791</v>
      </c>
      <c r="C31" s="75">
        <f>[10]Чоловіки!F33</f>
        <v>723</v>
      </c>
      <c r="D31" s="75">
        <f>[10]Чоловіки!I33</f>
        <v>322</v>
      </c>
      <c r="E31" s="75">
        <f>'[9]Всього безроб.20'!F31+'[9]Всього прац сам21'!B30-'[9]Жін.без.21'!W31</f>
        <v>215</v>
      </c>
      <c r="F31" s="75">
        <f>[10]Чоловіки!L33</f>
        <v>86</v>
      </c>
      <c r="G31" s="75">
        <f>[10]Чоловіки!O33</f>
        <v>34</v>
      </c>
      <c r="H31" s="75">
        <f>[10]Чоловіки!R33</f>
        <v>682</v>
      </c>
      <c r="I31" s="75">
        <f>[10]Чоловіки!U33</f>
        <v>230</v>
      </c>
      <c r="J31" s="75">
        <f>[10]Чоловіки!X33</f>
        <v>209</v>
      </c>
      <c r="K31" s="75">
        <f>[10]Чоловіки!AA33</f>
        <v>199</v>
      </c>
    </row>
    <row r="32" spans="1:11" ht="15" customHeight="1">
      <c r="A32" s="53" t="s">
        <v>88</v>
      </c>
      <c r="B32" s="56">
        <f>[10]Чоловіки!C34</f>
        <v>751</v>
      </c>
      <c r="C32" s="75">
        <f>[10]Чоловіки!F34</f>
        <v>486</v>
      </c>
      <c r="D32" s="75">
        <f>[10]Чоловіки!I34</f>
        <v>178</v>
      </c>
      <c r="E32" s="75">
        <f>'[9]Всього безроб.20'!F32+'[9]Всього прац сам21'!B31-'[9]Жін.без.21'!W32</f>
        <v>121</v>
      </c>
      <c r="F32" s="75">
        <f>[10]Чоловіки!L34</f>
        <v>67</v>
      </c>
      <c r="G32" s="75">
        <f>[10]Чоловіки!O34</f>
        <v>120</v>
      </c>
      <c r="H32" s="75">
        <f>[10]Чоловіки!R34</f>
        <v>444</v>
      </c>
      <c r="I32" s="75">
        <f>[10]Чоловіки!U34</f>
        <v>375</v>
      </c>
      <c r="J32" s="75">
        <f>[10]Чоловіки!X34</f>
        <v>151</v>
      </c>
      <c r="K32" s="75">
        <f>[10]Чоловіки!AA34</f>
        <v>143</v>
      </c>
    </row>
    <row r="33" spans="1:11">
      <c r="A33" s="50" t="s">
        <v>89</v>
      </c>
      <c r="B33" s="56">
        <f>[10]Чоловіки!C35</f>
        <v>954</v>
      </c>
      <c r="C33" s="75">
        <f>[10]Чоловіки!F35</f>
        <v>824</v>
      </c>
      <c r="D33" s="75">
        <f>[10]Чоловіки!I35</f>
        <v>538</v>
      </c>
      <c r="E33" s="75">
        <f>'[9]Всього безроб.20'!F33+'[9]Всього прац сам21'!B32-'[9]Жін.без.21'!W33</f>
        <v>394</v>
      </c>
      <c r="F33" s="75">
        <f>[10]Чоловіки!L35</f>
        <v>149</v>
      </c>
      <c r="G33" s="75">
        <f>[10]Чоловіки!O35</f>
        <v>120</v>
      </c>
      <c r="H33" s="75">
        <f>[10]Чоловіки!R35</f>
        <v>788</v>
      </c>
      <c r="I33" s="75">
        <f>[10]Чоловіки!U35</f>
        <v>242</v>
      </c>
      <c r="J33" s="75">
        <f>[10]Чоловіки!X35</f>
        <v>153</v>
      </c>
      <c r="K33" s="75">
        <f>[10]Чоловіки!AA35</f>
        <v>143</v>
      </c>
    </row>
    <row r="34" spans="1:11">
      <c r="A34" s="50" t="s">
        <v>90</v>
      </c>
      <c r="B34" s="56">
        <f>[10]Чоловіки!C36</f>
        <v>835</v>
      </c>
      <c r="C34" s="75">
        <f>[10]Чоловіки!F36</f>
        <v>742</v>
      </c>
      <c r="D34" s="75">
        <f>[10]Чоловіки!I36</f>
        <v>416</v>
      </c>
      <c r="E34" s="75">
        <f>'[9]Всього безроб.20'!F34+'[9]Всього прац сам21'!B33-'[9]Жін.без.21'!W34</f>
        <v>325</v>
      </c>
      <c r="F34" s="75">
        <f>[10]Чоловіки!L36</f>
        <v>125</v>
      </c>
      <c r="G34" s="75">
        <f>[10]Чоловіки!O36</f>
        <v>1</v>
      </c>
      <c r="H34" s="75">
        <f>[10]Чоловіки!R36</f>
        <v>687</v>
      </c>
      <c r="I34" s="75">
        <f>[10]Чоловіки!U36</f>
        <v>208</v>
      </c>
      <c r="J34" s="75">
        <f>[10]Чоловіки!X36</f>
        <v>204</v>
      </c>
      <c r="K34" s="75">
        <f>[10]Чоловіки!AA36</f>
        <v>192</v>
      </c>
    </row>
    <row r="35" spans="1:11">
      <c r="A35" s="50" t="s">
        <v>91</v>
      </c>
      <c r="B35" s="56">
        <f>[10]Чоловіки!C37</f>
        <v>729</v>
      </c>
      <c r="C35" s="75">
        <f>[10]Чоловіки!F37</f>
        <v>655</v>
      </c>
      <c r="D35" s="75">
        <f>[10]Чоловіки!I37</f>
        <v>249</v>
      </c>
      <c r="E35" s="75">
        <f>'[9]Всього безроб.20'!F35+'[9]Всього прац сам21'!B34-'[9]Жін.без.21'!W35</f>
        <v>129</v>
      </c>
      <c r="F35" s="75">
        <f>[10]Чоловіки!L37</f>
        <v>38</v>
      </c>
      <c r="G35" s="75">
        <f>[10]Чоловіки!O37</f>
        <v>19</v>
      </c>
      <c r="H35" s="75">
        <f>[10]Чоловіки!R37</f>
        <v>579</v>
      </c>
      <c r="I35" s="75">
        <f>[10]Чоловіки!U37</f>
        <v>164</v>
      </c>
      <c r="J35" s="75">
        <f>[10]Чоловіки!X37</f>
        <v>153</v>
      </c>
      <c r="K35" s="75">
        <f>[10]Чоловіки!AA37</f>
        <v>139</v>
      </c>
    </row>
    <row r="36" spans="1:11">
      <c r="A36" s="50" t="s">
        <v>92</v>
      </c>
      <c r="B36" s="56">
        <f>[10]Чоловіки!C38</f>
        <v>9096</v>
      </c>
      <c r="C36" s="75">
        <f>[10]Чоловіки!F38</f>
        <v>2520</v>
      </c>
      <c r="D36" s="75">
        <f>[10]Чоловіки!I38</f>
        <v>1096</v>
      </c>
      <c r="E36" s="75">
        <f>'[9]Всього безроб.20'!F36+'[9]Всього прац сам21'!B35-'[9]Жін.без.21'!W36</f>
        <v>719</v>
      </c>
      <c r="F36" s="75">
        <f>[10]Чоловіки!L38</f>
        <v>128</v>
      </c>
      <c r="G36" s="75">
        <f>[10]Чоловіки!O38</f>
        <v>1</v>
      </c>
      <c r="H36" s="75">
        <f>[10]Чоловіки!R38</f>
        <v>2122</v>
      </c>
      <c r="I36" s="75">
        <f>[10]Чоловіки!U38</f>
        <v>5497</v>
      </c>
      <c r="J36" s="75">
        <f>[10]Чоловіки!X38</f>
        <v>479</v>
      </c>
      <c r="K36" s="75">
        <f>[10]Чоловіки!AA38</f>
        <v>423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9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S22"/>
  <sheetViews>
    <sheetView view="pageBreakPreview" zoomScale="80" zoomScaleNormal="70" zoomScaleSheetLayoutView="80" workbookViewId="0">
      <selection activeCell="H19" sqref="H19"/>
    </sheetView>
  </sheetViews>
  <sheetFormatPr defaultColWidth="8" defaultRowHeight="12.75"/>
  <cols>
    <col min="1" max="1" width="57.42578125" style="58" customWidth="1"/>
    <col min="2" max="2" width="13.7109375" style="68" customWidth="1"/>
    <col min="3" max="3" width="12.42578125" style="68" customWidth="1"/>
    <col min="4" max="4" width="11.140625" style="58" customWidth="1"/>
    <col min="5" max="5" width="11.42578125" style="58" customWidth="1"/>
    <col min="6" max="6" width="13.7109375" style="58" customWidth="1"/>
    <col min="7" max="7" width="13.140625" style="58" customWidth="1"/>
    <col min="8" max="8" width="8.42578125" style="58" customWidth="1"/>
    <col min="9" max="9" width="13.140625" style="58" customWidth="1"/>
    <col min="10" max="10" width="10.85546875" style="58" customWidth="1"/>
    <col min="11" max="11" width="11.28515625" style="58" customWidth="1"/>
    <col min="12" max="12" width="11.7109375" style="58" customWidth="1"/>
    <col min="13" max="16384" width="8" style="58"/>
  </cols>
  <sheetData>
    <row r="1" spans="1:19" ht="27" customHeight="1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2"/>
    </row>
    <row r="2" spans="1:19" ht="23.25" customHeight="1">
      <c r="A2" s="270" t="s">
        <v>40</v>
      </c>
      <c r="B2" s="84"/>
      <c r="C2" s="84"/>
      <c r="D2" s="84"/>
      <c r="E2" s="84"/>
      <c r="F2" s="84"/>
      <c r="G2" s="84"/>
      <c r="H2" s="84"/>
      <c r="I2" s="84"/>
      <c r="J2" s="82"/>
    </row>
    <row r="3" spans="1:19" ht="13.5" customHeight="1">
      <c r="A3" s="271"/>
      <c r="B3" s="271"/>
      <c r="C3" s="271"/>
      <c r="D3" s="271"/>
      <c r="E3" s="271"/>
    </row>
    <row r="4" spans="1:19" s="2" customFormat="1" ht="30.75" customHeight="1">
      <c r="A4" s="106" t="s">
        <v>0</v>
      </c>
      <c r="B4" s="272" t="s">
        <v>41</v>
      </c>
      <c r="C4" s="273"/>
      <c r="D4" s="273"/>
      <c r="E4" s="274"/>
      <c r="F4" s="272" t="s">
        <v>42</v>
      </c>
      <c r="G4" s="273"/>
      <c r="H4" s="273"/>
      <c r="I4" s="274"/>
      <c r="J4" s="275"/>
    </row>
    <row r="5" spans="1:19" s="2" customFormat="1" ht="23.25" customHeight="1">
      <c r="A5" s="276"/>
      <c r="B5" s="85" t="s">
        <v>60</v>
      </c>
      <c r="C5" s="85" t="s">
        <v>57</v>
      </c>
      <c r="D5" s="107" t="s">
        <v>2</v>
      </c>
      <c r="E5" s="108"/>
      <c r="F5" s="85" t="s">
        <v>132</v>
      </c>
      <c r="G5" s="85" t="s">
        <v>125</v>
      </c>
      <c r="H5" s="107" t="s">
        <v>2</v>
      </c>
      <c r="I5" s="108"/>
      <c r="J5" s="277"/>
    </row>
    <row r="6" spans="1:19" s="2" customFormat="1" ht="36.75" customHeight="1">
      <c r="A6" s="109"/>
      <c r="B6" s="86"/>
      <c r="C6" s="86"/>
      <c r="D6" s="110" t="s">
        <v>3</v>
      </c>
      <c r="E6" s="111" t="s">
        <v>4</v>
      </c>
      <c r="F6" s="86"/>
      <c r="G6" s="86"/>
      <c r="H6" s="110" t="s">
        <v>3</v>
      </c>
      <c r="I6" s="111" t="s">
        <v>4</v>
      </c>
      <c r="J6" s="278"/>
    </row>
    <row r="7" spans="1:19" s="4" customFormat="1" ht="15.75" customHeight="1">
      <c r="A7" s="3" t="s">
        <v>9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279"/>
    </row>
    <row r="8" spans="1:19" s="4" customFormat="1" ht="37.9" customHeight="1">
      <c r="A8" s="8" t="s">
        <v>10</v>
      </c>
      <c r="B8" s="30">
        <f>('[9]Всього безроб.20'!$D$7+'[9]Всього облік 20'!$L$7-'[9]Всього облік 20'!$M$7+'[9]Всього облік 20'!$N$7)-('[9]безроб.село 20'!$D$7+'[9]облік село 20'!$K$7-'[9]облік село 20'!$L$7+'[9]облік село 20'!$M$7)</f>
        <v>44000</v>
      </c>
      <c r="C8" s="30">
        <f>('[9]Всього безроб.21'!D7+'[9]Всього облік 21'!L7-'[9]Всього облік 21'!M7+'[9]Всього облік 21'!N7)-('[9]безроб.село 21'!D7+'[9]облік.село 21'!K7-'[9]облік.село 21'!L7+'[9]облік.село 21'!M7)</f>
        <v>41098</v>
      </c>
      <c r="D8" s="280">
        <f>C8/B8*100</f>
        <v>93.404545454545456</v>
      </c>
      <c r="E8" s="281">
        <f>C8-B8</f>
        <v>-2902</v>
      </c>
      <c r="F8" s="282">
        <f>'[9]безроб.село 20'!$D$7+'[9]облік село 20'!$K$7-'[9]облік село 20'!$L$7+'[9]облік село 20'!$M$7</f>
        <v>44903</v>
      </c>
      <c r="G8" s="282">
        <f>'[9]безроб.село 21'!D7+'[9]облік.село 21'!K7-'[9]облік.село 21'!L7+'[9]облік.село 21'!M7</f>
        <v>47008</v>
      </c>
      <c r="H8" s="280">
        <f>G8/F8*100</f>
        <v>104.68788276952543</v>
      </c>
      <c r="I8" s="281">
        <f>G8-F8</f>
        <v>2105</v>
      </c>
      <c r="J8" s="283"/>
      <c r="K8" s="9"/>
      <c r="L8" s="9"/>
      <c r="M8" s="284"/>
      <c r="R8" s="285"/>
      <c r="S8" s="285"/>
    </row>
    <row r="9" spans="1:19" s="2" customFormat="1" ht="37.9" customHeight="1">
      <c r="A9" s="8" t="s">
        <v>11</v>
      </c>
      <c r="B9" s="22">
        <f>'[9]Всього безроб.20'!$D$7-'[9]безроб.село 20'!$D$7</f>
        <v>23059</v>
      </c>
      <c r="C9" s="30">
        <f>'[9]Всього безроб.21'!$D$7-'[9]безроб.село 21'!$D$7</f>
        <v>20836</v>
      </c>
      <c r="D9" s="280">
        <f t="shared" ref="D9:D13" si="0">C9/B9*100</f>
        <v>90.35951255475085</v>
      </c>
      <c r="E9" s="281">
        <f t="shared" ref="E9:E13" si="1">C9-B9</f>
        <v>-2223</v>
      </c>
      <c r="F9" s="282">
        <f>'[9]безроб.село 20'!$D$7</f>
        <v>28643</v>
      </c>
      <c r="G9" s="282">
        <f>'[9]безроб.село 21'!D7</f>
        <v>30886</v>
      </c>
      <c r="H9" s="280">
        <f t="shared" ref="H9:H13" si="2">G9/F9*100</f>
        <v>107.83088363649058</v>
      </c>
      <c r="I9" s="281">
        <f t="shared" ref="I9:I13" si="3">G9-F9</f>
        <v>2243</v>
      </c>
      <c r="J9" s="283"/>
      <c r="K9" s="9"/>
      <c r="L9" s="9"/>
      <c r="M9" s="286"/>
      <c r="R9" s="285"/>
      <c r="S9" s="285"/>
    </row>
    <row r="10" spans="1:19" s="2" customFormat="1" ht="45" customHeight="1">
      <c r="A10" s="7" t="s">
        <v>5</v>
      </c>
      <c r="B10" s="22">
        <f>'[9]Всього безроб.20'!$F$7+'[9]Всього облік 20'!$D$7-'[9]безроб.село 20'!$F$7-'[9]облік село 20'!$D$7</f>
        <v>9725</v>
      </c>
      <c r="C10" s="30">
        <f>('[9]Всього безроб.21'!$F$7+'[9]Всього облік 21'!$D$7)-('[9]безроб.село 21'!$F$7+'[9]облік.село 21'!$D$7)</f>
        <v>5988</v>
      </c>
      <c r="D10" s="280">
        <f t="shared" si="0"/>
        <v>61.573264781490998</v>
      </c>
      <c r="E10" s="281">
        <f t="shared" si="1"/>
        <v>-3737</v>
      </c>
      <c r="F10" s="282">
        <f>'[9]безроб.село 20'!F7+'[9]облік село 20'!D7</f>
        <v>14903</v>
      </c>
      <c r="G10" s="282">
        <f>'[9]безроб.село 21'!F7+'[9]облік.село 21'!D7</f>
        <v>12648</v>
      </c>
      <c r="H10" s="280">
        <f t="shared" si="2"/>
        <v>84.868818358719722</v>
      </c>
      <c r="I10" s="281">
        <f t="shared" si="3"/>
        <v>-2255</v>
      </c>
      <c r="J10" s="287"/>
      <c r="K10" s="9"/>
      <c r="L10" s="9"/>
      <c r="M10" s="286"/>
      <c r="R10" s="285"/>
      <c r="S10" s="285"/>
    </row>
    <row r="11" spans="1:19" s="2" customFormat="1" ht="37.9" customHeight="1">
      <c r="A11" s="8" t="s">
        <v>12</v>
      </c>
      <c r="B11" s="22">
        <f>'[9]Всього безроб.20'!$J$7-'[9]безроб.село 20'!$J$7</f>
        <v>820</v>
      </c>
      <c r="C11" s="282">
        <f>'[9]Всього безроб.21'!$J$7-'[9]безроб.село 21'!$J$7</f>
        <v>886</v>
      </c>
      <c r="D11" s="280">
        <f t="shared" si="0"/>
        <v>108.04878048780489</v>
      </c>
      <c r="E11" s="281">
        <f t="shared" si="1"/>
        <v>66</v>
      </c>
      <c r="F11" s="282">
        <f>'[9]безроб.село 20'!$J$7</f>
        <v>3392</v>
      </c>
      <c r="G11" s="282">
        <f>'[9]безроб.село 21'!J7</f>
        <v>3772</v>
      </c>
      <c r="H11" s="280">
        <f t="shared" si="2"/>
        <v>111.20283018867924</v>
      </c>
      <c r="I11" s="281">
        <f t="shared" si="3"/>
        <v>380</v>
      </c>
      <c r="J11" s="283"/>
      <c r="K11" s="9"/>
      <c r="L11" s="9"/>
      <c r="M11" s="286"/>
      <c r="R11" s="285"/>
      <c r="S11" s="285"/>
    </row>
    <row r="12" spans="1:19" s="2" customFormat="1" ht="45.75" customHeight="1">
      <c r="A12" s="8" t="s">
        <v>43</v>
      </c>
      <c r="B12" s="22">
        <f>'[9]Всього безроб.20'!$K$7+'[9]Всього безроб.20'!$L$7-'[9]безроб.село 20'!$K$7-'[9]безроб.село 20'!$L$7</f>
        <v>592</v>
      </c>
      <c r="C12" s="282">
        <f>'[9]Всього безроб.21'!$K$7+'[9]Всього безроб.21'!$L$7-'[9]безроб.село 21'!$K$7-'[9]безроб.село 21'!$L$7</f>
        <v>264</v>
      </c>
      <c r="D12" s="280">
        <f t="shared" si="0"/>
        <v>44.594594594594597</v>
      </c>
      <c r="E12" s="281">
        <f t="shared" si="1"/>
        <v>-328</v>
      </c>
      <c r="F12" s="282">
        <f>'[9]безроб.село 20'!$K$7+'[9]безроб.село 20'!$L$7</f>
        <v>3057</v>
      </c>
      <c r="G12" s="282">
        <f>'[9]безроб.село 21'!K7+'[9]безроб.село 21'!L7</f>
        <v>1571</v>
      </c>
      <c r="H12" s="280">
        <f t="shared" si="2"/>
        <v>51.390251880929014</v>
      </c>
      <c r="I12" s="281">
        <f t="shared" si="3"/>
        <v>-1486</v>
      </c>
      <c r="J12" s="283"/>
      <c r="K12" s="9"/>
      <c r="L12" s="9"/>
      <c r="M12" s="286"/>
      <c r="R12" s="285"/>
      <c r="S12" s="285"/>
    </row>
    <row r="13" spans="1:19" s="2" customFormat="1" ht="49.5" customHeight="1">
      <c r="A13" s="8" t="s">
        <v>14</v>
      </c>
      <c r="B13" s="22">
        <f>'[9]Всього безроб.20'!$M$7-'[9]безроб.село 20'!$M$7</f>
        <v>21267</v>
      </c>
      <c r="C13" s="282">
        <f>'[9]Всього безроб.21'!$M$7-'[9]безроб.село 21'!$M$7</f>
        <v>19121</v>
      </c>
      <c r="D13" s="280">
        <f t="shared" si="0"/>
        <v>89.909249071331161</v>
      </c>
      <c r="E13" s="281">
        <f t="shared" si="1"/>
        <v>-2146</v>
      </c>
      <c r="F13" s="27">
        <f>'[9]безроб.село 20'!$M$7</f>
        <v>26665</v>
      </c>
      <c r="G13" s="282">
        <f>'[9]безроб.село 21'!M7</f>
        <v>28802</v>
      </c>
      <c r="H13" s="280">
        <f t="shared" si="2"/>
        <v>108.01425089068066</v>
      </c>
      <c r="I13" s="281">
        <f t="shared" si="3"/>
        <v>2137</v>
      </c>
      <c r="J13" s="283"/>
      <c r="K13" s="9"/>
      <c r="L13" s="9"/>
      <c r="M13" s="286"/>
      <c r="R13" s="285"/>
      <c r="S13" s="285"/>
    </row>
    <row r="14" spans="1:19" s="2" customFormat="1" ht="12.75" customHeight="1">
      <c r="A14" s="114" t="s">
        <v>15</v>
      </c>
      <c r="B14" s="115"/>
      <c r="C14" s="115"/>
      <c r="D14" s="115"/>
      <c r="E14" s="115"/>
      <c r="F14" s="115"/>
      <c r="G14" s="115"/>
      <c r="H14" s="115"/>
      <c r="I14" s="115"/>
      <c r="J14" s="288"/>
      <c r="K14" s="9"/>
      <c r="L14" s="9"/>
      <c r="M14" s="286"/>
    </row>
    <row r="15" spans="1:19" s="2" customFormat="1" ht="18" customHeight="1">
      <c r="A15" s="116"/>
      <c r="B15" s="117"/>
      <c r="C15" s="117"/>
      <c r="D15" s="117"/>
      <c r="E15" s="117"/>
      <c r="F15" s="117"/>
      <c r="G15" s="117"/>
      <c r="H15" s="117"/>
      <c r="I15" s="117"/>
      <c r="J15" s="288"/>
      <c r="K15" s="9"/>
      <c r="L15" s="9"/>
      <c r="M15" s="286"/>
    </row>
    <row r="16" spans="1:19" s="2" customFormat="1" ht="20.25" customHeight="1">
      <c r="A16" s="106" t="s">
        <v>0</v>
      </c>
      <c r="B16" s="106" t="s">
        <v>58</v>
      </c>
      <c r="C16" s="106" t="s">
        <v>59</v>
      </c>
      <c r="D16" s="107" t="s">
        <v>2</v>
      </c>
      <c r="E16" s="108"/>
      <c r="F16" s="106" t="s">
        <v>126</v>
      </c>
      <c r="G16" s="106" t="s">
        <v>127</v>
      </c>
      <c r="H16" s="107" t="s">
        <v>2</v>
      </c>
      <c r="I16" s="108"/>
      <c r="J16" s="277"/>
      <c r="K16" s="9"/>
      <c r="L16" s="9"/>
      <c r="M16" s="286"/>
    </row>
    <row r="17" spans="1:13" ht="38.25" customHeight="1">
      <c r="A17" s="109"/>
      <c r="B17" s="109"/>
      <c r="C17" s="109"/>
      <c r="D17" s="180" t="s">
        <v>3</v>
      </c>
      <c r="E17" s="111" t="s">
        <v>7</v>
      </c>
      <c r="F17" s="109"/>
      <c r="G17" s="109"/>
      <c r="H17" s="180" t="s">
        <v>3</v>
      </c>
      <c r="I17" s="111" t="s">
        <v>7</v>
      </c>
      <c r="J17" s="278"/>
      <c r="K17" s="19"/>
      <c r="L17" s="19"/>
      <c r="M17" s="289"/>
    </row>
    <row r="18" spans="1:13" ht="28.9" customHeight="1">
      <c r="A18" s="8" t="s">
        <v>10</v>
      </c>
      <c r="B18" s="121">
        <f>('[9]Всього безроб.20'!$P$7+'[9]Всього облік 20'!$N$7)-('[9]облік село 20'!$M$7+'[9]безроб.село 20'!$P$7)</f>
        <v>28687</v>
      </c>
      <c r="C18" s="290">
        <f>'[9]Всього безроб.21'!$P$7+'[9]Всього облік 21'!$N$7-'[9]безроб.село 21'!$P$7-'[9]облік.село 21'!$M$7</f>
        <v>21176</v>
      </c>
      <c r="D18" s="291">
        <f>C18/B18*100</f>
        <v>73.817408582284656</v>
      </c>
      <c r="E18" s="292">
        <f>C18-B18</f>
        <v>-7511</v>
      </c>
      <c r="F18" s="293">
        <f>'[9]безроб.село 20'!P7+'[9]облік село 20'!M7</f>
        <v>23539</v>
      </c>
      <c r="G18" s="293">
        <f>'[9]безроб.село 21'!$P$7+'[9]облік.село 21'!$M$7</f>
        <v>20974</v>
      </c>
      <c r="H18" s="294">
        <f>G18/F18*100</f>
        <v>89.10319044989167</v>
      </c>
      <c r="I18" s="295">
        <f>G18-F18</f>
        <v>-2565</v>
      </c>
      <c r="J18" s="296"/>
      <c r="K18" s="19"/>
      <c r="L18" s="19"/>
      <c r="M18" s="289"/>
    </row>
    <row r="19" spans="1:13" ht="31.5" customHeight="1">
      <c r="A19" s="1" t="s">
        <v>11</v>
      </c>
      <c r="B19" s="121">
        <f>'[9]Всього безроб.20'!P7-'[9]безроб.село 20'!P7</f>
        <v>10082</v>
      </c>
      <c r="C19" s="290">
        <f>'[9]Всього безроб.21'!$P$7-'[9]безроб.село 21'!$P$7</f>
        <v>5676</v>
      </c>
      <c r="D19" s="291">
        <f t="shared" ref="D19:D20" si="4">C19/B19*100</f>
        <v>56.298353501289419</v>
      </c>
      <c r="E19" s="292">
        <f t="shared" ref="E19:E20" si="5">C19-B19</f>
        <v>-4406</v>
      </c>
      <c r="F19" s="297">
        <f>'[9]безроб.село 20'!$P$7</f>
        <v>10142</v>
      </c>
      <c r="G19" s="293">
        <f>'[9]безроб.село 21'!$P$7</f>
        <v>8900</v>
      </c>
      <c r="H19" s="294">
        <f t="shared" ref="H19:H20" si="6">G19/F19*100</f>
        <v>87.753894695326366</v>
      </c>
      <c r="I19" s="295">
        <f t="shared" ref="I19:I20" si="7">G19-F19</f>
        <v>-1242</v>
      </c>
      <c r="J19" s="296"/>
      <c r="K19" s="19"/>
      <c r="L19" s="19"/>
      <c r="M19" s="289"/>
    </row>
    <row r="20" spans="1:13" ht="38.25" customHeight="1">
      <c r="A20" s="1" t="s">
        <v>6</v>
      </c>
      <c r="B20" s="121">
        <f>'[9]Всього безроб.20'!$T$7-'[9]безроб.село 20'!$T$7</f>
        <v>8797</v>
      </c>
      <c r="C20" s="290">
        <f>'[9]Всього безроб.21'!$T$7-'[9]безроб.село 21'!$T$7</f>
        <v>5046</v>
      </c>
      <c r="D20" s="291">
        <f t="shared" si="4"/>
        <v>57.360463794475393</v>
      </c>
      <c r="E20" s="292">
        <f t="shared" si="5"/>
        <v>-3751</v>
      </c>
      <c r="F20" s="297">
        <f>'[9]безроб.село 20'!$T$7</f>
        <v>9138</v>
      </c>
      <c r="G20" s="293">
        <f>'[9]безроб.село 21'!$T$7</f>
        <v>8256</v>
      </c>
      <c r="H20" s="294">
        <f t="shared" si="6"/>
        <v>90.347997373604727</v>
      </c>
      <c r="I20" s="295">
        <f t="shared" si="7"/>
        <v>-882</v>
      </c>
      <c r="J20" s="298"/>
      <c r="K20" s="19"/>
      <c r="L20" s="19"/>
      <c r="M20" s="289"/>
    </row>
    <row r="21" spans="1:13" ht="20.25">
      <c r="C21" s="67"/>
      <c r="K21" s="19"/>
      <c r="L21" s="19"/>
      <c r="M21" s="289"/>
    </row>
    <row r="22" spans="1:13">
      <c r="K22" s="68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AF37"/>
  <sheetViews>
    <sheetView view="pageBreakPreview" zoomScale="90" zoomScaleNormal="80" zoomScaleSheetLayoutView="90" workbookViewId="0">
      <selection activeCell="K22" sqref="K22"/>
    </sheetView>
  </sheetViews>
  <sheetFormatPr defaultColWidth="9.140625" defaultRowHeight="15.75"/>
  <cols>
    <col min="1" max="1" width="18.28515625" style="348" customWidth="1"/>
    <col min="2" max="3" width="10.85546875" style="345" customWidth="1"/>
    <col min="4" max="4" width="6.85546875" style="345" customWidth="1"/>
    <col min="5" max="6" width="9.28515625" style="345" customWidth="1"/>
    <col min="7" max="7" width="7.42578125" style="345" customWidth="1"/>
    <col min="8" max="9" width="9.28515625" style="345" customWidth="1"/>
    <col min="10" max="10" width="8.7109375" style="345" customWidth="1"/>
    <col min="11" max="12" width="9.28515625" style="345" customWidth="1"/>
    <col min="13" max="13" width="8.7109375" style="345" customWidth="1"/>
    <col min="14" max="15" width="9.28515625" style="345" customWidth="1"/>
    <col min="16" max="16" width="7.85546875" style="345" customWidth="1"/>
    <col min="17" max="18" width="9.28515625" style="345" customWidth="1"/>
    <col min="19" max="19" width="7.85546875" style="345" customWidth="1"/>
    <col min="20" max="21" width="9.28515625" style="345" customWidth="1"/>
    <col min="22" max="22" width="7.85546875" style="345" customWidth="1"/>
    <col min="23" max="24" width="9.28515625" style="345" customWidth="1"/>
    <col min="25" max="25" width="7.85546875" style="345" customWidth="1"/>
    <col min="26" max="27" width="9.28515625" style="345" customWidth="1"/>
    <col min="28" max="28" width="7.85546875" style="345" customWidth="1"/>
    <col min="29" max="16384" width="9.140625" style="345"/>
  </cols>
  <sheetData>
    <row r="1" spans="1:32" s="13" customFormat="1" ht="20.45" customHeight="1">
      <c r="A1" s="299"/>
      <c r="B1" s="104" t="s">
        <v>53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AB1" s="16" t="s">
        <v>33</v>
      </c>
    </row>
    <row r="2" spans="1:32" s="13" customFormat="1" ht="20.45" customHeight="1">
      <c r="B2" s="104" t="s">
        <v>142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2" s="13" customFormat="1" ht="15" customHeight="1"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188"/>
      <c r="N3" s="300"/>
      <c r="O3" s="300"/>
      <c r="P3" s="300"/>
      <c r="Q3" s="300"/>
      <c r="R3" s="300"/>
      <c r="S3" s="301"/>
      <c r="T3" s="300"/>
      <c r="U3" s="300"/>
      <c r="V3" s="300"/>
      <c r="W3" s="300"/>
      <c r="X3" s="302"/>
      <c r="Y3" s="301"/>
      <c r="AB3" s="188"/>
    </row>
    <row r="4" spans="1:32" s="15" customFormat="1" ht="21.6" customHeight="1">
      <c r="A4" s="303"/>
      <c r="B4" s="304" t="s">
        <v>17</v>
      </c>
      <c r="C4" s="305"/>
      <c r="D4" s="306"/>
      <c r="E4" s="304" t="s">
        <v>34</v>
      </c>
      <c r="F4" s="305"/>
      <c r="G4" s="306"/>
      <c r="H4" s="307" t="s">
        <v>35</v>
      </c>
      <c r="I4" s="307"/>
      <c r="J4" s="307"/>
      <c r="K4" s="304" t="s">
        <v>25</v>
      </c>
      <c r="L4" s="305"/>
      <c r="M4" s="306"/>
      <c r="N4" s="304" t="s">
        <v>32</v>
      </c>
      <c r="O4" s="305"/>
      <c r="P4" s="305"/>
      <c r="Q4" s="304" t="s">
        <v>20</v>
      </c>
      <c r="R4" s="305"/>
      <c r="S4" s="306"/>
      <c r="T4" s="304" t="s">
        <v>26</v>
      </c>
      <c r="U4" s="305"/>
      <c r="V4" s="306"/>
      <c r="W4" s="304" t="s">
        <v>28</v>
      </c>
      <c r="X4" s="305"/>
      <c r="Y4" s="305"/>
      <c r="Z4" s="308" t="s">
        <v>27</v>
      </c>
      <c r="AA4" s="309"/>
      <c r="AB4" s="310"/>
      <c r="AC4" s="311"/>
      <c r="AD4" s="312"/>
      <c r="AE4" s="312"/>
      <c r="AF4" s="312"/>
    </row>
    <row r="5" spans="1:32" s="15" customFormat="1" ht="36.75" customHeight="1">
      <c r="A5" s="313"/>
      <c r="B5" s="314"/>
      <c r="C5" s="315"/>
      <c r="D5" s="316"/>
      <c r="E5" s="314"/>
      <c r="F5" s="315"/>
      <c r="G5" s="316"/>
      <c r="H5" s="307"/>
      <c r="I5" s="307"/>
      <c r="J5" s="307"/>
      <c r="K5" s="314"/>
      <c r="L5" s="315"/>
      <c r="M5" s="316"/>
      <c r="N5" s="314"/>
      <c r="O5" s="315"/>
      <c r="P5" s="315"/>
      <c r="Q5" s="314"/>
      <c r="R5" s="315"/>
      <c r="S5" s="316"/>
      <c r="T5" s="314"/>
      <c r="U5" s="315"/>
      <c r="V5" s="316"/>
      <c r="W5" s="314"/>
      <c r="X5" s="315"/>
      <c r="Y5" s="315"/>
      <c r="Z5" s="317"/>
      <c r="AA5" s="318"/>
      <c r="AB5" s="319"/>
      <c r="AC5" s="311"/>
      <c r="AD5" s="312"/>
      <c r="AE5" s="312"/>
      <c r="AF5" s="312"/>
    </row>
    <row r="6" spans="1:32" s="13" customFormat="1" ht="25.15" customHeight="1">
      <c r="A6" s="320"/>
      <c r="B6" s="17" t="s">
        <v>1</v>
      </c>
      <c r="C6" s="17" t="s">
        <v>101</v>
      </c>
      <c r="D6" s="18" t="s">
        <v>3</v>
      </c>
      <c r="E6" s="17" t="s">
        <v>1</v>
      </c>
      <c r="F6" s="17" t="s">
        <v>101</v>
      </c>
      <c r="G6" s="18" t="s">
        <v>3</v>
      </c>
      <c r="H6" s="17" t="s">
        <v>1</v>
      </c>
      <c r="I6" s="17" t="s">
        <v>101</v>
      </c>
      <c r="J6" s="18" t="s">
        <v>3</v>
      </c>
      <c r="K6" s="17" t="s">
        <v>1</v>
      </c>
      <c r="L6" s="17" t="s">
        <v>101</v>
      </c>
      <c r="M6" s="18" t="s">
        <v>3</v>
      </c>
      <c r="N6" s="17" t="s">
        <v>1</v>
      </c>
      <c r="O6" s="17" t="s">
        <v>101</v>
      </c>
      <c r="P6" s="18" t="s">
        <v>3</v>
      </c>
      <c r="Q6" s="17" t="s">
        <v>1</v>
      </c>
      <c r="R6" s="17" t="s">
        <v>101</v>
      </c>
      <c r="S6" s="18" t="s">
        <v>3</v>
      </c>
      <c r="T6" s="17" t="s">
        <v>1</v>
      </c>
      <c r="U6" s="17" t="s">
        <v>101</v>
      </c>
      <c r="V6" s="18" t="s">
        <v>3</v>
      </c>
      <c r="W6" s="321" t="s">
        <v>1</v>
      </c>
      <c r="X6" s="321" t="s">
        <v>101</v>
      </c>
      <c r="Y6" s="18" t="s">
        <v>3</v>
      </c>
      <c r="Z6" s="17" t="s">
        <v>1</v>
      </c>
      <c r="AA6" s="17" t="s">
        <v>101</v>
      </c>
      <c r="AB6" s="18" t="s">
        <v>3</v>
      </c>
      <c r="AC6" s="322"/>
      <c r="AD6" s="323"/>
      <c r="AE6" s="323"/>
      <c r="AF6" s="323"/>
    </row>
    <row r="7" spans="1:32" s="15" customFormat="1" ht="12.75" customHeight="1">
      <c r="A7" s="324" t="s">
        <v>9</v>
      </c>
      <c r="B7" s="325">
        <v>1</v>
      </c>
      <c r="C7" s="325">
        <v>2</v>
      </c>
      <c r="D7" s="325">
        <v>3</v>
      </c>
      <c r="E7" s="325">
        <v>4</v>
      </c>
      <c r="F7" s="325">
        <v>5</v>
      </c>
      <c r="G7" s="325">
        <v>6</v>
      </c>
      <c r="H7" s="325">
        <v>7</v>
      </c>
      <c r="I7" s="325">
        <v>8</v>
      </c>
      <c r="J7" s="325">
        <v>9</v>
      </c>
      <c r="K7" s="325">
        <v>13</v>
      </c>
      <c r="L7" s="325">
        <v>14</v>
      </c>
      <c r="M7" s="325">
        <v>15</v>
      </c>
      <c r="N7" s="325">
        <v>16</v>
      </c>
      <c r="O7" s="325">
        <v>17</v>
      </c>
      <c r="P7" s="325">
        <v>18</v>
      </c>
      <c r="Q7" s="325">
        <v>19</v>
      </c>
      <c r="R7" s="325">
        <v>20</v>
      </c>
      <c r="S7" s="325">
        <v>21</v>
      </c>
      <c r="T7" s="325">
        <v>22</v>
      </c>
      <c r="U7" s="325">
        <v>23</v>
      </c>
      <c r="V7" s="325">
        <v>24</v>
      </c>
      <c r="W7" s="325">
        <v>25</v>
      </c>
      <c r="X7" s="325">
        <v>26</v>
      </c>
      <c r="Y7" s="325">
        <v>27</v>
      </c>
      <c r="Z7" s="325">
        <v>28</v>
      </c>
      <c r="AA7" s="325">
        <v>29</v>
      </c>
      <c r="AB7" s="325">
        <v>30</v>
      </c>
      <c r="AC7" s="326"/>
      <c r="AD7" s="327"/>
      <c r="AE7" s="327"/>
      <c r="AF7" s="327"/>
    </row>
    <row r="8" spans="1:32" s="336" customFormat="1" ht="22.5" customHeight="1">
      <c r="A8" s="328" t="s">
        <v>8</v>
      </c>
      <c r="B8" s="329">
        <f>('[9]Всього безроб.20'!D7+'[9]Всього облік 20'!L7-'[9]Всього облік 20'!M7+'[9]Всього облік 20'!N7)-('[9]безроб.село 20'!D7+'[9]облік село 20'!K7-'[9]облік село 20'!L7+'[9]облік село 20'!M7)</f>
        <v>44000</v>
      </c>
      <c r="C8" s="330">
        <f>('[9]Всього безроб.21'!D7+'[9]Всього облік 21'!L7-'[9]Всього облік 21'!M7+'[9]Всього облік 21'!N7)-('[9]безроб.село 21'!D7+'[9]облік.село 21'!K7-'[9]облік.село 21'!L7+'[9]облік.село 21'!M7)</f>
        <v>41098</v>
      </c>
      <c r="D8" s="331">
        <f>C8/B8*100</f>
        <v>93.404545454545456</v>
      </c>
      <c r="E8" s="329">
        <f>'[9]Всього безроб.20'!D7-'[9]безроб.село 20'!D7</f>
        <v>23059</v>
      </c>
      <c r="F8" s="330">
        <f>'[9]Всього безроб.21'!D7-'[9]безроб.село 21'!D7</f>
        <v>20836</v>
      </c>
      <c r="G8" s="331">
        <f>F8/E8*100</f>
        <v>90.35951255475085</v>
      </c>
      <c r="H8" s="330">
        <f>('[9]Всього безроб.20'!F7+'[9]Всього облік 20'!D7)-('[9]безроб.село 20'!F7+'[9]облік село 20'!D7)</f>
        <v>9725</v>
      </c>
      <c r="I8" s="329">
        <f>('[9]Всього безроб.21'!F7+'[9]Всього облік 21'!D7)-('[9]безроб.село 21'!F7+'[9]облік.село 21'!D7)</f>
        <v>5988</v>
      </c>
      <c r="J8" s="332">
        <f>I8/H8*100</f>
        <v>61.573264781490998</v>
      </c>
      <c r="K8" s="329">
        <f>'[9]Всього безроб.20'!J7-'[9]безроб.село 20'!J7</f>
        <v>820</v>
      </c>
      <c r="L8" s="329">
        <f>'[9]Всього безроб.21'!J7-'[9]безроб.село 21'!J7</f>
        <v>886</v>
      </c>
      <c r="M8" s="332">
        <f>L8/K8*100</f>
        <v>108.04878048780489</v>
      </c>
      <c r="N8" s="330">
        <f>'[9]Всього безроб.20'!K7+'[9]Всього безроб.20'!L7-'[9]безроб.село 20'!K7-'[9]безроб.село 20'!L7</f>
        <v>592</v>
      </c>
      <c r="O8" s="329">
        <f>'[9]Всього безроб.21'!K7+'[9]Всього безроб.21'!L7-'[9]безроб.село 21'!K7-'[9]безроб.село 21'!L7</f>
        <v>264</v>
      </c>
      <c r="P8" s="332">
        <f>O8/N8*100</f>
        <v>44.594594594594597</v>
      </c>
      <c r="Q8" s="330">
        <f>'[9]Всього безроб.20'!M7-'[9]безроб.село 20'!M7</f>
        <v>21267</v>
      </c>
      <c r="R8" s="329">
        <f>'[9]2ПН11 2021'!C10-'[9]безроб.село 21'!M7</f>
        <v>19121</v>
      </c>
      <c r="S8" s="332">
        <f>R8/Q8*100</f>
        <v>89.909249071331161</v>
      </c>
      <c r="T8" s="329">
        <f>('[9]Всього безроб.20'!P7+'[9]Всього облік 20'!N7)-('[9]облік село 20'!M7+'[9]безроб.село 20'!P7)</f>
        <v>28687</v>
      </c>
      <c r="U8" s="329">
        <f>('[9]Всього безроб.21'!P7+'[9]Всього облік 21'!N7)-('[9]безроб.село 21'!P7+'[9]облік.село 21'!M7)</f>
        <v>21176</v>
      </c>
      <c r="V8" s="332">
        <f>U8/T8*100</f>
        <v>73.817408582284656</v>
      </c>
      <c r="W8" s="329">
        <f>'[9]Всього безроб.20'!P7-'[9]безроб.село 20'!P7</f>
        <v>10082</v>
      </c>
      <c r="X8" s="333">
        <f>'[9]Всього безроб.21'!P7-'[9]безроб.село 21'!P7</f>
        <v>5676</v>
      </c>
      <c r="Y8" s="332">
        <f>X8/W8*100</f>
        <v>56.298353501289419</v>
      </c>
      <c r="Z8" s="329">
        <f>'[9]Всього безроб.20'!T7-'[9]безроб.село 20'!T7</f>
        <v>8797</v>
      </c>
      <c r="AA8" s="329">
        <f>'[9]Всього безроб.21'!T7-'[9]безроб.село 21'!T7</f>
        <v>5046</v>
      </c>
      <c r="AB8" s="332">
        <f>AA8/Z8*100</f>
        <v>57.360463794475393</v>
      </c>
      <c r="AC8" s="334"/>
      <c r="AD8" s="335"/>
      <c r="AE8" s="335"/>
      <c r="AF8" s="335"/>
    </row>
    <row r="9" spans="1:32" ht="16.149999999999999" customHeight="1">
      <c r="A9" s="337" t="s">
        <v>64</v>
      </c>
      <c r="B9" s="338">
        <f>('[9]Всього безроб.20'!D8+'[9]Всього облік 20'!L8-'[9]Всього облік 20'!M8+'[9]Всього облік 20'!N8)-('[9]безроб.село 20'!D8+'[9]облік село 20'!K8-'[9]облік село 20'!L8+'[9]облік село 20'!M8)</f>
        <v>1164</v>
      </c>
      <c r="C9" s="339">
        <f>('[9]Всього безроб.21'!D8+'[9]Всього облік 21'!L8-'[9]Всього облік 21'!M8+'[9]Всього облік 21'!N8)-('[9]безроб.село 21'!D8+'[9]облік.село 21'!K8-'[9]облік.село 21'!L8+'[9]облік.село 21'!M8)</f>
        <v>1163</v>
      </c>
      <c r="D9" s="340">
        <f t="shared" ref="D9:D37" si="0">C9/B9*100</f>
        <v>99.914089347079042</v>
      </c>
      <c r="E9" s="338">
        <f>'[9]Всього безроб.20'!D8-'[9]безроб.село 20'!D8</f>
        <v>980</v>
      </c>
      <c r="F9" s="339">
        <f>'[9]Всього безроб.21'!D8-'[9]безроб.село 21'!D8</f>
        <v>988</v>
      </c>
      <c r="G9" s="340">
        <f t="shared" ref="G9:G37" si="1">F9/E9*100</f>
        <v>100.81632653061226</v>
      </c>
      <c r="H9" s="339">
        <f>('[9]Всього безроб.20'!F8+'[9]Всього облік 20'!D8)-('[9]безроб.село 20'!F8+'[9]облік село 20'!D8)</f>
        <v>240</v>
      </c>
      <c r="I9" s="338">
        <f>('[9]Всього безроб.21'!F8+'[9]Всього облік 21'!D8)-('[9]безроб.село 21'!F8+'[9]облік.село 21'!D8)</f>
        <v>279</v>
      </c>
      <c r="J9" s="341">
        <f t="shared" ref="J9:J37" si="2">I9/H9*100</f>
        <v>116.25000000000001</v>
      </c>
      <c r="K9" s="338">
        <f>'[9]Всього безроб.20'!J8-'[9]безроб.село 20'!J8</f>
        <v>2</v>
      </c>
      <c r="L9" s="338">
        <f>'[9]Всього безроб.21'!J8-'[9]безроб.село 21'!J8</f>
        <v>16</v>
      </c>
      <c r="M9" s="341">
        <f t="shared" ref="M9:M37" si="3">L9/K9*100</f>
        <v>800</v>
      </c>
      <c r="N9" s="339">
        <f>'[9]Всього безроб.20'!K8+'[9]Всього безроб.20'!L8-'[9]безроб.село 20'!K8-'[9]безроб.село 20'!L8</f>
        <v>40</v>
      </c>
      <c r="O9" s="338">
        <f>'[9]Всього безроб.21'!K8+'[9]Всього безроб.21'!L8-'[9]безроб.село 21'!K8-'[9]безроб.село 21'!L8</f>
        <v>14</v>
      </c>
      <c r="P9" s="341">
        <f t="shared" ref="P9:P37" si="4">O9/N9*100</f>
        <v>35</v>
      </c>
      <c r="Q9" s="339">
        <f>'[9]Всього безроб.20'!M8-'[9]безроб.село 20'!M8</f>
        <v>767</v>
      </c>
      <c r="R9" s="338">
        <f>'[9]Всього безроб.21'!M8-'[9]безроб.село 21'!M8</f>
        <v>823</v>
      </c>
      <c r="S9" s="341">
        <f t="shared" ref="S9:S37" si="5">R9/Q9*100</f>
        <v>107.30117340286832</v>
      </c>
      <c r="T9" s="338">
        <f>('[9]Всього безроб.20'!P8+'[9]Всього облік 20'!N8)-('[9]облік село 20'!M8+'[9]безроб.село 20'!P8)</f>
        <v>553</v>
      </c>
      <c r="U9" s="338">
        <f>('[9]Всього безроб.21'!P8+'[9]Всього облік 21'!N8)-('[9]безроб.село 21'!P8+'[9]облік.село 21'!M8)</f>
        <v>332</v>
      </c>
      <c r="V9" s="341">
        <f t="shared" ref="V9:V37" si="6">U9/T9*100</f>
        <v>60.036166365280287</v>
      </c>
      <c r="W9" s="342">
        <f>'[9]Всього безроб.20'!P8-'[9]безроб.село 20'!P8</f>
        <v>447</v>
      </c>
      <c r="X9" s="342">
        <f>'[9]Всього безроб.21'!P8-'[9]безроб.село 21'!P8</f>
        <v>305</v>
      </c>
      <c r="Y9" s="341">
        <f t="shared" ref="Y9:Y37" si="7">X9/W9*100</f>
        <v>68.232662192393732</v>
      </c>
      <c r="Z9" s="338">
        <f>'[9]Всього безроб.20'!T8-'[9]безроб.село 20'!T8</f>
        <v>410</v>
      </c>
      <c r="AA9" s="338">
        <f>'[9]Всього безроб.21'!T8-'[9]безроб.село 21'!T8</f>
        <v>279</v>
      </c>
      <c r="AB9" s="341">
        <f t="shared" ref="AB9:AB37" si="8">AA9/Z9*100</f>
        <v>68.048780487804876</v>
      </c>
      <c r="AC9" s="343"/>
      <c r="AD9" s="344"/>
      <c r="AE9" s="344"/>
      <c r="AF9" s="344"/>
    </row>
    <row r="10" spans="1:32" ht="16.149999999999999" customHeight="1">
      <c r="A10" s="337" t="s">
        <v>65</v>
      </c>
      <c r="B10" s="338">
        <f>('[9]Всього безроб.20'!D9+'[9]Всього облік 20'!L9-'[9]Всього облік 20'!M9+'[9]Всього облік 20'!N9)-('[9]безроб.село 20'!D9+'[9]облік село 20'!K9-'[9]облік село 20'!L9+'[9]облік село 20'!M9)</f>
        <v>717</v>
      </c>
      <c r="C10" s="339">
        <f>('[9]Всього безроб.21'!D9+'[9]Всього облік 21'!L9-'[9]Всього облік 21'!M9+'[9]Всього облік 21'!N9)-('[9]безроб.село 21'!D9+'[9]облік.село 21'!K9-'[9]облік.село 21'!L9+'[9]облік.село 21'!M9)</f>
        <v>735</v>
      </c>
      <c r="D10" s="340">
        <f t="shared" si="0"/>
        <v>102.51046025104603</v>
      </c>
      <c r="E10" s="338">
        <f>'[9]Всього безроб.20'!D9-'[9]безроб.село 20'!D9</f>
        <v>479</v>
      </c>
      <c r="F10" s="339">
        <f>'[9]Всього безроб.21'!D9-'[9]безроб.село 21'!D9</f>
        <v>485</v>
      </c>
      <c r="G10" s="340">
        <f t="shared" si="1"/>
        <v>101.25260960334029</v>
      </c>
      <c r="H10" s="339">
        <f>('[9]Всього безроб.20'!F9+'[9]Всього облік 20'!D9)-('[9]безроб.село 20'!F9+'[9]облік село 20'!D9)</f>
        <v>75</v>
      </c>
      <c r="I10" s="338">
        <f>('[9]Всього безроб.21'!F9+'[9]Всього облік 21'!D9)-('[9]безроб.село 21'!F9+'[9]облік.село 21'!D9)</f>
        <v>97</v>
      </c>
      <c r="J10" s="341">
        <f t="shared" si="2"/>
        <v>129.33333333333331</v>
      </c>
      <c r="K10" s="338">
        <f>'[9]Всього безроб.20'!J9-'[9]безроб.село 20'!J9</f>
        <v>6</v>
      </c>
      <c r="L10" s="338">
        <f>'[9]Всього безроб.21'!J9-'[9]безроб.село 21'!J9</f>
        <v>9</v>
      </c>
      <c r="M10" s="341">
        <f t="shared" si="3"/>
        <v>150</v>
      </c>
      <c r="N10" s="339">
        <f>'[9]Всього безроб.20'!K9+'[9]Всього безроб.20'!L9-'[9]безроб.село 20'!K9-'[9]безроб.село 20'!L9</f>
        <v>5</v>
      </c>
      <c r="O10" s="338">
        <f>'[9]Всього безроб.21'!K9+'[9]Всього безроб.21'!L9-'[9]безроб.село 21'!K9-'[9]безроб.село 21'!L9</f>
        <v>1</v>
      </c>
      <c r="P10" s="341">
        <f t="shared" si="4"/>
        <v>20</v>
      </c>
      <c r="Q10" s="339">
        <f>'[9]Всього безроб.20'!M9-'[9]безроб.село 20'!M9</f>
        <v>377</v>
      </c>
      <c r="R10" s="338">
        <f>'[9]Всього безроб.21'!M9-'[9]безроб.село 21'!M9</f>
        <v>388</v>
      </c>
      <c r="S10" s="341">
        <f t="shared" si="5"/>
        <v>102.91777188328912</v>
      </c>
      <c r="T10" s="338">
        <f>('[9]Всього безроб.20'!P9+'[9]Всього облік 20'!N9)-('[9]облік село 20'!M9+'[9]безроб.село 20'!P9)</f>
        <v>437</v>
      </c>
      <c r="U10" s="338">
        <f>('[9]Всього безроб.21'!P9+'[9]Всього облік 21'!N9)-('[9]безроб.село 21'!P9+'[9]облік.село 21'!M9)</f>
        <v>374</v>
      </c>
      <c r="V10" s="341">
        <f t="shared" si="6"/>
        <v>85.583524027459958</v>
      </c>
      <c r="W10" s="342">
        <f>'[9]Всього безроб.20'!P9-'[9]безроб.село 20'!P9</f>
        <v>227</v>
      </c>
      <c r="X10" s="342">
        <f>'[9]Всього безроб.21'!P9-'[9]безроб.село 21'!P9</f>
        <v>184</v>
      </c>
      <c r="Y10" s="341">
        <f t="shared" si="7"/>
        <v>81.057268722466958</v>
      </c>
      <c r="Z10" s="338">
        <f>'[9]Всього безроб.20'!T9-'[9]безроб.село 20'!T9</f>
        <v>208</v>
      </c>
      <c r="AA10" s="338">
        <f>'[9]Всього безроб.21'!T9-'[9]безроб.село 21'!T9</f>
        <v>175</v>
      </c>
      <c r="AB10" s="341">
        <f t="shared" si="8"/>
        <v>84.134615384615387</v>
      </c>
      <c r="AC10" s="343"/>
      <c r="AD10" s="344"/>
      <c r="AE10" s="344"/>
      <c r="AF10" s="344"/>
    </row>
    <row r="11" spans="1:32" ht="16.149999999999999" customHeight="1">
      <c r="A11" s="337" t="s">
        <v>66</v>
      </c>
      <c r="B11" s="338">
        <f>('[9]Всього безроб.20'!D10+'[9]Всього облік 20'!L10-'[9]Всього облік 20'!M10+'[9]Всього облік 20'!N10)-('[9]безроб.село 20'!D10+'[9]облік село 20'!K10-'[9]облік село 20'!L10+'[9]облік село 20'!M10)</f>
        <v>2971</v>
      </c>
      <c r="C11" s="339">
        <f>('[9]Всього безроб.21'!D10+'[9]Всього облік 21'!L10-'[9]Всього облік 21'!M10+'[9]Всього облік 21'!N10)-('[9]безроб.село 21'!D10+'[9]облік.село 21'!K10-'[9]облік.село 21'!L10+'[9]облік.село 21'!M10)</f>
        <v>3011</v>
      </c>
      <c r="D11" s="340">
        <f t="shared" si="0"/>
        <v>101.346348030966</v>
      </c>
      <c r="E11" s="338">
        <f>'[9]Всього безроб.20'!D10-'[9]безроб.село 20'!D10</f>
        <v>1259</v>
      </c>
      <c r="F11" s="339">
        <f>'[9]Всього безроб.21'!D10-'[9]безроб.село 21'!D10</f>
        <v>1266</v>
      </c>
      <c r="G11" s="340">
        <f t="shared" si="1"/>
        <v>100.5559968228753</v>
      </c>
      <c r="H11" s="339">
        <f>('[9]Всього безроб.20'!F10+'[9]Всього облік 20'!D10)-('[9]безроб.село 20'!F10+'[9]облік село 20'!D10)</f>
        <v>481</v>
      </c>
      <c r="I11" s="338">
        <f>('[9]Всього безроб.21'!F10+'[9]Всього облік 21'!D10)-('[9]безроб.село 21'!F10+'[9]облік.село 21'!D10)</f>
        <v>242</v>
      </c>
      <c r="J11" s="341">
        <f t="shared" si="2"/>
        <v>50.311850311850314</v>
      </c>
      <c r="K11" s="338">
        <f>'[9]Всього безроб.20'!J10-'[9]безроб.село 20'!J10</f>
        <v>73</v>
      </c>
      <c r="L11" s="338">
        <f>'[9]Всього безроб.21'!J10-'[9]безроб.село 21'!J10</f>
        <v>39</v>
      </c>
      <c r="M11" s="341">
        <f t="shared" si="3"/>
        <v>53.424657534246577</v>
      </c>
      <c r="N11" s="339">
        <f>'[9]Всього безроб.20'!K10+'[9]Всього безроб.20'!L10-'[9]безроб.село 20'!K10-'[9]безроб.село 20'!L10</f>
        <v>77</v>
      </c>
      <c r="O11" s="338">
        <f>'[9]Всього безроб.21'!K10+'[9]Всього безроб.21'!L10-'[9]безроб.село 21'!K10-'[9]безроб.село 21'!L10</f>
        <v>72</v>
      </c>
      <c r="P11" s="341">
        <f t="shared" si="4"/>
        <v>93.506493506493499</v>
      </c>
      <c r="Q11" s="339">
        <f>'[9]Всього безроб.20'!M10-'[9]безроб.село 20'!M10</f>
        <v>1245</v>
      </c>
      <c r="R11" s="338">
        <f>'[9]Всього безроб.21'!M10-'[9]безроб.село 21'!M10</f>
        <v>1228</v>
      </c>
      <c r="S11" s="341">
        <f t="shared" si="5"/>
        <v>98.634538152610446</v>
      </c>
      <c r="T11" s="338">
        <f>('[9]Всього безроб.20'!P10+'[9]Всього облік 20'!N10)-('[9]облік село 20'!M10+'[9]безроб.село 20'!P10)</f>
        <v>2183</v>
      </c>
      <c r="U11" s="338">
        <f>('[9]Всього безроб.21'!P10+'[9]Всього облік 21'!N10)-('[9]безроб.село 21'!P10+'[9]облік.село 21'!M10)</f>
        <v>1864</v>
      </c>
      <c r="V11" s="341">
        <f t="shared" si="6"/>
        <v>85.387081997251485</v>
      </c>
      <c r="W11" s="342">
        <f>'[9]Всього безроб.20'!P10-'[9]безроб.село 20'!P10</f>
        <v>558</v>
      </c>
      <c r="X11" s="342">
        <f>'[9]Всього безроб.21'!P10-'[9]безроб.село 21'!P10</f>
        <v>341</v>
      </c>
      <c r="Y11" s="341">
        <f t="shared" si="7"/>
        <v>61.111111111111114</v>
      </c>
      <c r="Z11" s="338">
        <f>'[9]Всього безроб.20'!T10-'[9]безроб.село 20'!T10</f>
        <v>472</v>
      </c>
      <c r="AA11" s="338">
        <f>'[9]Всього безроб.21'!T10-'[9]безроб.село 21'!T10</f>
        <v>280</v>
      </c>
      <c r="AB11" s="341">
        <f t="shared" si="8"/>
        <v>59.322033898305079</v>
      </c>
      <c r="AC11" s="343"/>
      <c r="AD11" s="344"/>
      <c r="AE11" s="344"/>
      <c r="AF11" s="344"/>
    </row>
    <row r="12" spans="1:32" ht="16.149999999999999" customHeight="1">
      <c r="A12" s="337" t="s">
        <v>67</v>
      </c>
      <c r="B12" s="338">
        <f>('[9]Всього безроб.20'!D11+'[9]Всього облік 20'!L11-'[9]Всього облік 20'!M11+'[9]Всього облік 20'!N11)-('[9]безроб.село 20'!D11+'[9]облік село 20'!K11-'[9]облік село 20'!L11+'[9]облік село 20'!M11)</f>
        <v>2468</v>
      </c>
      <c r="C12" s="339">
        <f>('[9]Всього безроб.21'!D11+'[9]Всього облік 21'!L11-'[9]Всього облік 21'!M11+'[9]Всього облік 21'!N11)-('[9]безроб.село 21'!D11+'[9]облік.село 21'!K11-'[9]облік.село 21'!L11+'[9]облік.село 21'!M11)</f>
        <v>2442</v>
      </c>
      <c r="D12" s="340">
        <f t="shared" si="0"/>
        <v>98.946515397082663</v>
      </c>
      <c r="E12" s="338">
        <f>'[9]Всього безроб.20'!D11-'[9]безроб.село 20'!D11</f>
        <v>938</v>
      </c>
      <c r="F12" s="339">
        <f>'[9]Всього безроб.21'!D11-'[9]безроб.село 21'!D11</f>
        <v>934</v>
      </c>
      <c r="G12" s="340">
        <f t="shared" si="1"/>
        <v>99.573560767590621</v>
      </c>
      <c r="H12" s="339">
        <f>('[9]Всього безроб.20'!F11+'[9]Всього облік 20'!D11)-('[9]безроб.село 20'!F11+'[9]облік село 20'!D11)</f>
        <v>571</v>
      </c>
      <c r="I12" s="338">
        <f>('[9]Всього безроб.21'!F11+'[9]Всього облік 21'!D11)-('[9]безроб.село 21'!F11+'[9]облік.село 21'!D11)</f>
        <v>273</v>
      </c>
      <c r="J12" s="341">
        <f t="shared" si="2"/>
        <v>47.810858143607703</v>
      </c>
      <c r="K12" s="338">
        <f>'[9]Всього безроб.20'!J11-'[9]безроб.село 20'!J11</f>
        <v>27</v>
      </c>
      <c r="L12" s="338">
        <f>'[9]Всього безроб.21'!J11-'[9]безроб.село 21'!J11</f>
        <v>41</v>
      </c>
      <c r="M12" s="341">
        <f t="shared" si="3"/>
        <v>151.85185185185185</v>
      </c>
      <c r="N12" s="339">
        <f>'[9]Всього безроб.20'!K11+'[9]Всього безроб.20'!L11-'[9]безроб.село 20'!K11-'[9]безроб.село 20'!L11</f>
        <v>28</v>
      </c>
      <c r="O12" s="338">
        <f>'[9]Всього безроб.21'!K11+'[9]Всього безроб.21'!L11-'[9]безроб.село 21'!K11-'[9]безроб.село 21'!L11</f>
        <v>14</v>
      </c>
      <c r="P12" s="341">
        <f t="shared" si="4"/>
        <v>50</v>
      </c>
      <c r="Q12" s="339">
        <f>'[9]Всього безроб.20'!M11-'[9]безроб.село 20'!M11</f>
        <v>810</v>
      </c>
      <c r="R12" s="338">
        <f>'[9]Всього безроб.21'!M11-'[9]безроб.село 21'!M11</f>
        <v>806</v>
      </c>
      <c r="S12" s="341">
        <f t="shared" si="5"/>
        <v>99.506172839506164</v>
      </c>
      <c r="T12" s="338">
        <f>('[9]Всього безроб.20'!P11+'[9]Всього облік 20'!N11)-('[9]облік село 20'!M11+'[9]безроб.село 20'!P11)</f>
        <v>1894</v>
      </c>
      <c r="U12" s="338">
        <f>('[9]Всього безроб.21'!P11+'[9]Всього облік 21'!N11)-('[9]безроб.село 21'!P11+'[9]облік.село 21'!M11)</f>
        <v>1574</v>
      </c>
      <c r="V12" s="341">
        <f t="shared" si="6"/>
        <v>83.104540654699051</v>
      </c>
      <c r="W12" s="342">
        <f>'[9]Всього безроб.20'!P11-'[9]безроб.село 20'!P11</f>
        <v>421</v>
      </c>
      <c r="X12" s="342">
        <f>'[9]Всього безроб.21'!P11-'[9]безроб.село 21'!P11</f>
        <v>257</v>
      </c>
      <c r="Y12" s="341">
        <f t="shared" si="7"/>
        <v>61.045130641330168</v>
      </c>
      <c r="Z12" s="338">
        <f>'[9]Всього безроб.20'!T11-'[9]безроб.село 20'!T11</f>
        <v>383</v>
      </c>
      <c r="AA12" s="338">
        <f>'[9]Всього безроб.21'!T11-'[9]безроб.село 21'!T11</f>
        <v>247</v>
      </c>
      <c r="AB12" s="341">
        <f t="shared" si="8"/>
        <v>64.490861618798959</v>
      </c>
      <c r="AC12" s="343"/>
      <c r="AD12" s="344"/>
      <c r="AE12" s="344"/>
      <c r="AF12" s="344"/>
    </row>
    <row r="13" spans="1:32" ht="16.149999999999999" customHeight="1">
      <c r="A13" s="337" t="s">
        <v>68</v>
      </c>
      <c r="B13" s="338">
        <f>('[9]Всього безроб.20'!D12+'[9]Всього облік 20'!L12-'[9]Всього облік 20'!M12+'[9]Всього облік 20'!N12)-('[9]безроб.село 20'!D12+'[9]облік село 20'!K12-'[9]облік село 20'!L12+'[9]облік село 20'!M12)</f>
        <v>2714</v>
      </c>
      <c r="C13" s="339">
        <f>('[9]Всього безроб.21'!D12+'[9]Всього облік 21'!L12-'[9]Всього облік 21'!M12+'[9]Всього облік 21'!N12)-('[9]безроб.село 21'!D12+'[9]облік.село 21'!K12-'[9]облік.село 21'!L12+'[9]облік.село 21'!M12)</f>
        <v>2789</v>
      </c>
      <c r="D13" s="340">
        <f t="shared" si="0"/>
        <v>102.76344878408254</v>
      </c>
      <c r="E13" s="338">
        <f>'[9]Всього безроб.20'!D12-'[9]безроб.село 20'!D12</f>
        <v>887</v>
      </c>
      <c r="F13" s="339">
        <f>'[9]Всього безроб.21'!D12-'[9]безроб.село 21'!D12</f>
        <v>1119</v>
      </c>
      <c r="G13" s="340">
        <f t="shared" si="1"/>
        <v>126.15558060879368</v>
      </c>
      <c r="H13" s="339">
        <f>('[9]Всього безроб.20'!F12+'[9]Всього облік 20'!D12)-('[9]безроб.село 20'!F12+'[9]облік село 20'!D12)</f>
        <v>449</v>
      </c>
      <c r="I13" s="338">
        <f>('[9]Всього безроб.21'!F12+'[9]Всього облік 21'!D12)-('[9]безроб.село 21'!F12+'[9]облік.село 21'!D12)</f>
        <v>409</v>
      </c>
      <c r="J13" s="341">
        <f t="shared" si="2"/>
        <v>91.091314031180403</v>
      </c>
      <c r="K13" s="338">
        <f>'[9]Всього безроб.20'!J12-'[9]безроб.село 20'!J12</f>
        <v>30</v>
      </c>
      <c r="L13" s="338">
        <f>'[9]Всього безроб.21'!J12-'[9]безроб.село 21'!J12</f>
        <v>44</v>
      </c>
      <c r="M13" s="341">
        <f t="shared" si="3"/>
        <v>146.66666666666666</v>
      </c>
      <c r="N13" s="339">
        <f>'[9]Всього безроб.20'!K12+'[9]Всього безроб.20'!L12-'[9]безроб.село 20'!K12-'[9]безроб.село 20'!L12</f>
        <v>5</v>
      </c>
      <c r="O13" s="338">
        <f>'[9]Всього безроб.21'!K12+'[9]Всього безроб.21'!L12-'[9]безроб.село 21'!K12-'[9]безроб.село 21'!L12</f>
        <v>5</v>
      </c>
      <c r="P13" s="341">
        <f t="shared" si="4"/>
        <v>100</v>
      </c>
      <c r="Q13" s="339">
        <f>'[9]Всього безроб.20'!M12-'[9]безроб.село 20'!M12</f>
        <v>857</v>
      </c>
      <c r="R13" s="338">
        <f>'[9]Всього безроб.21'!M12-'[9]безроб.село 21'!M12</f>
        <v>1062</v>
      </c>
      <c r="S13" s="341">
        <f t="shared" si="5"/>
        <v>123.92065344224036</v>
      </c>
      <c r="T13" s="338">
        <f>('[9]Всього безроб.20'!P12+'[9]Всього облік 20'!N12)-('[9]облік село 20'!M12+'[9]безроб.село 20'!P12)</f>
        <v>2029</v>
      </c>
      <c r="U13" s="338">
        <f>('[9]Всього безроб.21'!P12+'[9]Всього облік 21'!N12)-('[9]безроб.село 21'!P12+'[9]облік.село 21'!M12)</f>
        <v>1674</v>
      </c>
      <c r="V13" s="341">
        <f t="shared" si="6"/>
        <v>82.503696402168558</v>
      </c>
      <c r="W13" s="342">
        <f>'[9]Всього безроб.20'!P12-'[9]безроб.село 20'!P12</f>
        <v>405</v>
      </c>
      <c r="X13" s="342">
        <f>'[9]Всього безроб.21'!P12-'[9]безроб.село 21'!P12</f>
        <v>275</v>
      </c>
      <c r="Y13" s="341">
        <f t="shared" si="7"/>
        <v>67.901234567901241</v>
      </c>
      <c r="Z13" s="338">
        <f>'[9]Всього безроб.20'!T12-'[9]безроб.село 20'!T12</f>
        <v>329</v>
      </c>
      <c r="AA13" s="338">
        <f>'[9]Всього безроб.21'!T12-'[9]безроб.село 21'!T12</f>
        <v>221</v>
      </c>
      <c r="AB13" s="341">
        <f t="shared" si="8"/>
        <v>67.17325227963525</v>
      </c>
      <c r="AC13" s="343"/>
      <c r="AD13" s="344"/>
      <c r="AE13" s="344"/>
      <c r="AF13" s="344"/>
    </row>
    <row r="14" spans="1:32" ht="16.149999999999999" customHeight="1">
      <c r="A14" s="337" t="s">
        <v>69</v>
      </c>
      <c r="B14" s="338">
        <f>('[9]Всього безроб.20'!D13+'[9]Всього облік 20'!L13-'[9]Всього облік 20'!M13+'[9]Всього облік 20'!N13)-('[9]безроб.село 20'!D13+'[9]облік село 20'!K13-'[9]облік село 20'!L13+'[9]облік село 20'!M13)</f>
        <v>850</v>
      </c>
      <c r="C14" s="339">
        <f>('[9]Всього безроб.21'!D13+'[9]Всього облік 21'!L13-'[9]Всього облік 21'!M13+'[9]Всього облік 21'!N13)-('[9]безроб.село 21'!D13+'[9]облік.село 21'!K13-'[9]облік.село 21'!L13+'[9]облік.село 21'!M13)</f>
        <v>885</v>
      </c>
      <c r="D14" s="340">
        <f t="shared" si="0"/>
        <v>104.11764705882354</v>
      </c>
      <c r="E14" s="338">
        <f>'[9]Всього безроб.20'!D13-'[9]безроб.село 20'!D13</f>
        <v>413</v>
      </c>
      <c r="F14" s="339">
        <f>'[9]Всього безроб.21'!D13-'[9]безроб.село 21'!D13</f>
        <v>480</v>
      </c>
      <c r="G14" s="340">
        <f t="shared" si="1"/>
        <v>116.22276029055689</v>
      </c>
      <c r="H14" s="339">
        <f>('[9]Всього безроб.20'!F13+'[9]Всього облік 20'!D13)-('[9]безроб.село 20'!F13+'[9]облік село 20'!D13)</f>
        <v>323</v>
      </c>
      <c r="I14" s="338">
        <f>('[9]Всього безроб.21'!F13+'[9]Всього облік 21'!D13)-('[9]безроб.село 21'!F13+'[9]облік.село 21'!D13)</f>
        <v>153</v>
      </c>
      <c r="J14" s="341">
        <f t="shared" si="2"/>
        <v>47.368421052631575</v>
      </c>
      <c r="K14" s="338">
        <f>'[9]Всього безроб.20'!J13-'[9]безроб.село 20'!J13</f>
        <v>25</v>
      </c>
      <c r="L14" s="338">
        <f>'[9]Всього безроб.21'!J13-'[9]безроб.село 21'!J13</f>
        <v>27</v>
      </c>
      <c r="M14" s="341">
        <f t="shared" si="3"/>
        <v>108</v>
      </c>
      <c r="N14" s="339">
        <f>'[9]Всього безроб.20'!K13+'[9]Всього безроб.20'!L13-'[9]безроб.село 20'!K13-'[9]безроб.село 20'!L13</f>
        <v>11</v>
      </c>
      <c r="O14" s="338">
        <f>'[9]Всього безроб.21'!K13+'[9]Всього безроб.21'!L13-'[9]безроб.село 21'!K13-'[9]безроб.село 21'!L13</f>
        <v>0</v>
      </c>
      <c r="P14" s="341">
        <f t="shared" si="4"/>
        <v>0</v>
      </c>
      <c r="Q14" s="339">
        <f>'[9]Всього безроб.20'!M13-'[9]безроб.село 20'!M13</f>
        <v>403</v>
      </c>
      <c r="R14" s="338">
        <f>'[9]Всього безроб.21'!M13-'[9]безроб.село 21'!M13</f>
        <v>448</v>
      </c>
      <c r="S14" s="341">
        <f t="shared" si="5"/>
        <v>111.16625310173698</v>
      </c>
      <c r="T14" s="338">
        <f>('[9]Всього безроб.20'!P13+'[9]Всього облік 20'!N13)-('[9]облік село 20'!M13+'[9]безроб.село 20'!P13)</f>
        <v>550</v>
      </c>
      <c r="U14" s="338">
        <f>('[9]Всього безроб.21'!P13+'[9]Всього облік 21'!N13)-('[9]безроб.село 21'!P13+'[9]облік.село 21'!M13)</f>
        <v>439</v>
      </c>
      <c r="V14" s="341">
        <f t="shared" si="6"/>
        <v>79.818181818181827</v>
      </c>
      <c r="W14" s="342">
        <f>'[9]Всього безроб.20'!P13-'[9]безроб.село 20'!P13</f>
        <v>176</v>
      </c>
      <c r="X14" s="342">
        <f>'[9]Всього безроб.21'!P13-'[9]безроб.село 21'!P13</f>
        <v>135</v>
      </c>
      <c r="Y14" s="341">
        <f t="shared" si="7"/>
        <v>76.704545454545453</v>
      </c>
      <c r="Z14" s="338">
        <f>'[9]Всього безроб.20'!T13-'[9]безроб.село 20'!T13</f>
        <v>148</v>
      </c>
      <c r="AA14" s="338">
        <f>'[9]Всього безроб.21'!T13-'[9]безроб.село 21'!T13</f>
        <v>123</v>
      </c>
      <c r="AB14" s="341">
        <f t="shared" si="8"/>
        <v>83.108108108108098</v>
      </c>
      <c r="AC14" s="343"/>
      <c r="AD14" s="344"/>
      <c r="AE14" s="344"/>
      <c r="AF14" s="344"/>
    </row>
    <row r="15" spans="1:32" ht="16.149999999999999" customHeight="1">
      <c r="A15" s="337" t="s">
        <v>70</v>
      </c>
      <c r="B15" s="338">
        <f>('[9]Всього безроб.20'!D14+'[9]Всього облік 20'!L14-'[9]Всього облік 20'!M14+'[9]Всього облік 20'!N14)-('[9]безроб.село 20'!D14+'[9]облік село 20'!K14-'[9]облік село 20'!L14+'[9]облік село 20'!M14)</f>
        <v>1336</v>
      </c>
      <c r="C15" s="339">
        <f>('[9]Всього безроб.21'!D14+'[9]Всього облік 21'!L14-'[9]Всього облік 21'!M14+'[9]Всього облік 21'!N14)-('[9]безроб.село 21'!D14+'[9]облік.село 21'!K14-'[9]облік.село 21'!L14+'[9]облік.село 21'!M14)</f>
        <v>1282</v>
      </c>
      <c r="D15" s="340">
        <f t="shared" si="0"/>
        <v>95.958083832335333</v>
      </c>
      <c r="E15" s="338">
        <f>'[9]Всього безроб.20'!D14-'[9]безроб.село 20'!D14</f>
        <v>771</v>
      </c>
      <c r="F15" s="339">
        <f>'[9]Всього безроб.21'!D14-'[9]безроб.село 21'!D14</f>
        <v>726</v>
      </c>
      <c r="G15" s="340">
        <f t="shared" si="1"/>
        <v>94.163424124513611</v>
      </c>
      <c r="H15" s="339">
        <f>('[9]Всього безроб.20'!F14+'[9]Всього облік 20'!D14)-('[9]безроб.село 20'!F14+'[9]облік село 20'!D14)</f>
        <v>323</v>
      </c>
      <c r="I15" s="338">
        <f>('[9]Всього безроб.21'!F14+'[9]Всього облік 21'!D14)-('[9]безроб.село 21'!F14+'[9]облік.село 21'!D14)</f>
        <v>213</v>
      </c>
      <c r="J15" s="341">
        <f t="shared" si="2"/>
        <v>65.944272445820431</v>
      </c>
      <c r="K15" s="338">
        <f>'[9]Всього безроб.20'!J14-'[9]безроб.село 20'!J14</f>
        <v>40</v>
      </c>
      <c r="L15" s="338">
        <f>'[9]Всього безроб.21'!J14-'[9]безроб.село 21'!J14</f>
        <v>19</v>
      </c>
      <c r="M15" s="341">
        <f t="shared" si="3"/>
        <v>47.5</v>
      </c>
      <c r="N15" s="339">
        <f>'[9]Всього безроб.20'!K14+'[9]Всього безроб.20'!L14-'[9]безроб.село 20'!K14-'[9]безроб.село 20'!L14</f>
        <v>45</v>
      </c>
      <c r="O15" s="338">
        <f>'[9]Всього безроб.21'!K14+'[9]Всього безроб.21'!L14-'[9]безроб.село 21'!K14-'[9]безроб.село 21'!L14</f>
        <v>11</v>
      </c>
      <c r="P15" s="341">
        <f t="shared" si="4"/>
        <v>24.444444444444443</v>
      </c>
      <c r="Q15" s="339">
        <f>'[9]Всього безроб.20'!M14-'[9]безроб.село 20'!M14</f>
        <v>757</v>
      </c>
      <c r="R15" s="338">
        <f>'[9]Всього безроб.21'!M14-'[9]безроб.село 21'!M14</f>
        <v>699</v>
      </c>
      <c r="S15" s="341">
        <f t="shared" si="5"/>
        <v>92.338177014531041</v>
      </c>
      <c r="T15" s="338">
        <f>('[9]Всього безроб.20'!P14+'[9]Всього облік 20'!N14)-('[9]облік село 20'!M14+'[9]безроб.село 20'!P14)</f>
        <v>838</v>
      </c>
      <c r="U15" s="338">
        <f>('[9]Всього безроб.21'!P14+'[9]Всього облік 21'!N14)-('[9]безроб.село 21'!P14+'[9]облік.село 21'!M14)</f>
        <v>679</v>
      </c>
      <c r="V15" s="341">
        <f t="shared" si="6"/>
        <v>81.02625298329356</v>
      </c>
      <c r="W15" s="342">
        <f>'[9]Всього безроб.20'!P14-'[9]безроб.село 20'!P14</f>
        <v>343</v>
      </c>
      <c r="X15" s="342">
        <f>'[9]Всього безроб.21'!P14-'[9]безроб.село 21'!P14</f>
        <v>219</v>
      </c>
      <c r="Y15" s="341">
        <f t="shared" si="7"/>
        <v>63.848396501457728</v>
      </c>
      <c r="Z15" s="338">
        <f>'[9]Всього безроб.20'!T14-'[9]безроб.село 20'!T14</f>
        <v>293</v>
      </c>
      <c r="AA15" s="338">
        <f>'[9]Всього безроб.21'!T14-'[9]безроб.село 21'!T14</f>
        <v>203</v>
      </c>
      <c r="AB15" s="341">
        <f t="shared" si="8"/>
        <v>69.283276450511948</v>
      </c>
      <c r="AC15" s="343"/>
      <c r="AD15" s="344"/>
      <c r="AE15" s="344"/>
      <c r="AF15" s="344"/>
    </row>
    <row r="16" spans="1:32" ht="16.149999999999999" customHeight="1">
      <c r="A16" s="337" t="s">
        <v>71</v>
      </c>
      <c r="B16" s="338">
        <f>('[9]Всього безроб.20'!D15+'[9]Всього облік 20'!L15-'[9]Всього облік 20'!M15+'[9]Всього облік 20'!N15)-('[9]безроб.село 20'!D15+'[9]облік село 20'!K15-'[9]облік село 20'!L15+'[9]облік село 20'!M15)</f>
        <v>1164</v>
      </c>
      <c r="C16" s="339">
        <f>('[9]Всього безроб.21'!D15+'[9]Всього облік 21'!L15-'[9]Всього облік 21'!M15+'[9]Всього облік 21'!N15)-('[9]безроб.село 21'!D15+'[9]облік.село 21'!K15-'[9]облік.село 21'!L15+'[9]облік.село 21'!M15)</f>
        <v>1274</v>
      </c>
      <c r="D16" s="340">
        <f t="shared" si="0"/>
        <v>109.45017182130586</v>
      </c>
      <c r="E16" s="338">
        <f>'[9]Всього безроб.20'!D15-'[9]безроб.село 20'!D15</f>
        <v>745</v>
      </c>
      <c r="F16" s="339">
        <f>'[9]Всього безроб.21'!D15-'[9]безроб.село 21'!D15</f>
        <v>793</v>
      </c>
      <c r="G16" s="340">
        <f t="shared" si="1"/>
        <v>106.44295302013423</v>
      </c>
      <c r="H16" s="339">
        <f>('[9]Всього безроб.20'!F15+'[9]Всього облік 20'!D15)-('[9]безроб.село 20'!F15+'[9]облік село 20'!D15)</f>
        <v>113</v>
      </c>
      <c r="I16" s="338">
        <f>('[9]Всього безроб.21'!F15+'[9]Всього облік 21'!D15)-('[9]безроб.село 21'!F15+'[9]облік.село 21'!D15)</f>
        <v>137</v>
      </c>
      <c r="J16" s="341">
        <f t="shared" si="2"/>
        <v>121.23893805309736</v>
      </c>
      <c r="K16" s="338">
        <f>'[9]Всього безроб.20'!J15-'[9]безроб.село 20'!J15</f>
        <v>10</v>
      </c>
      <c r="L16" s="338">
        <f>'[9]Всього безроб.21'!J15-'[9]безроб.село 21'!J15</f>
        <v>11</v>
      </c>
      <c r="M16" s="341">
        <f t="shared" si="3"/>
        <v>110.00000000000001</v>
      </c>
      <c r="N16" s="339">
        <f>'[9]Всього безроб.20'!K15+'[9]Всього безроб.20'!L15-'[9]безроб.село 20'!K15-'[9]безроб.село 20'!L15</f>
        <v>2</v>
      </c>
      <c r="O16" s="338">
        <f>'[9]Всього безроб.21'!K15+'[9]Всього безроб.21'!L15-'[9]безроб.село 21'!K15-'[9]безроб.село 21'!L15</f>
        <v>1</v>
      </c>
      <c r="P16" s="341">
        <f t="shared" si="4"/>
        <v>50</v>
      </c>
      <c r="Q16" s="339">
        <f>'[9]Всього безроб.20'!M15-'[9]безроб.село 20'!M15</f>
        <v>659</v>
      </c>
      <c r="R16" s="338">
        <f>'[9]Всього безроб.21'!M15-'[9]безроб.село 21'!M15</f>
        <v>730</v>
      </c>
      <c r="S16" s="341">
        <f t="shared" si="5"/>
        <v>110.77389984825494</v>
      </c>
      <c r="T16" s="338">
        <f>('[9]Всього безроб.20'!P15+'[9]Всього облік 20'!N15)-('[9]облік село 20'!M15+'[9]безроб.село 20'!P15)</f>
        <v>777</v>
      </c>
      <c r="U16" s="338">
        <f>('[9]Всього безроб.21'!P15+'[9]Всього облік 21'!N15)-('[9]безроб.село 21'!P15+'[9]облік.село 21'!M15)</f>
        <v>676</v>
      </c>
      <c r="V16" s="341">
        <f t="shared" si="6"/>
        <v>87.001287001286997</v>
      </c>
      <c r="W16" s="342">
        <f>'[9]Всього безроб.20'!P15-'[9]безроб.село 20'!P15</f>
        <v>359</v>
      </c>
      <c r="X16" s="342">
        <f>'[9]Всього безроб.21'!P15-'[9]безроб.село 21'!P15</f>
        <v>293</v>
      </c>
      <c r="Y16" s="341">
        <f t="shared" si="7"/>
        <v>81.615598885793872</v>
      </c>
      <c r="Z16" s="338">
        <f>'[9]Всього безроб.20'!T15-'[9]безроб.село 20'!T15</f>
        <v>304</v>
      </c>
      <c r="AA16" s="338">
        <f>'[9]Всього безроб.21'!T15-'[9]безроб.село 21'!T15</f>
        <v>274</v>
      </c>
      <c r="AB16" s="341">
        <f t="shared" si="8"/>
        <v>90.131578947368425</v>
      </c>
      <c r="AC16" s="343"/>
      <c r="AD16" s="344"/>
      <c r="AE16" s="344"/>
      <c r="AF16" s="344"/>
    </row>
    <row r="17" spans="1:32" ht="16.149999999999999" customHeight="1">
      <c r="A17" s="337" t="s">
        <v>72</v>
      </c>
      <c r="B17" s="338">
        <f>('[9]Всього безроб.20'!D16+'[9]Всього облік 20'!L16-'[9]Всього облік 20'!M16+'[9]Всього облік 20'!N16)-('[9]безроб.село 20'!D16+'[9]облік село 20'!K16-'[9]облік село 20'!L16+'[9]облік село 20'!M16)</f>
        <v>577</v>
      </c>
      <c r="C17" s="339">
        <f>('[9]Всього безроб.21'!D16+'[9]Всього облік 21'!L16-'[9]Всього облік 21'!M16+'[9]Всього облік 21'!N16)-('[9]безроб.село 21'!D16+'[9]облік.село 21'!K16-'[9]облік.село 21'!L16+'[9]облік.село 21'!M16)</f>
        <v>553</v>
      </c>
      <c r="D17" s="340">
        <f t="shared" si="0"/>
        <v>95.840554592720977</v>
      </c>
      <c r="E17" s="338">
        <f>'[9]Всього безроб.20'!D16-'[9]безроб.село 20'!D16</f>
        <v>464</v>
      </c>
      <c r="F17" s="339">
        <f>'[9]Всього безроб.21'!D16-'[9]безроб.село 21'!D16</f>
        <v>470</v>
      </c>
      <c r="G17" s="340">
        <f t="shared" si="1"/>
        <v>101.29310344827587</v>
      </c>
      <c r="H17" s="339">
        <f>('[9]Всього безроб.20'!F16+'[9]Всього облік 20'!D16)-('[9]безроб.село 20'!F16+'[9]облік село 20'!D16)</f>
        <v>148</v>
      </c>
      <c r="I17" s="338">
        <f>('[9]Всього безроб.21'!F16+'[9]Всього облік 21'!D16)-('[9]безроб.село 21'!F16+'[9]облік.село 21'!D16)</f>
        <v>159</v>
      </c>
      <c r="J17" s="341">
        <f t="shared" si="2"/>
        <v>107.43243243243244</v>
      </c>
      <c r="K17" s="338">
        <f>'[9]Всього безроб.20'!J16-'[9]безроб.село 20'!J16</f>
        <v>21</v>
      </c>
      <c r="L17" s="338">
        <f>'[9]Всього безроб.21'!J16-'[9]безроб.село 21'!J16</f>
        <v>22</v>
      </c>
      <c r="M17" s="341">
        <f t="shared" si="3"/>
        <v>104.76190476190477</v>
      </c>
      <c r="N17" s="339">
        <f>'[9]Всього безроб.20'!K16+'[9]Всього безроб.20'!L16-'[9]безроб.село 20'!K16-'[9]безроб.село 20'!L16</f>
        <v>2</v>
      </c>
      <c r="O17" s="338">
        <f>'[9]Всього безроб.21'!K16+'[9]Всього безроб.21'!L16-'[9]безроб.село 21'!K16-'[9]безроб.село 21'!L16</f>
        <v>0</v>
      </c>
      <c r="P17" s="341">
        <f t="shared" si="4"/>
        <v>0</v>
      </c>
      <c r="Q17" s="339">
        <f>'[9]Всього безроб.20'!M16-'[9]безроб.село 20'!M16</f>
        <v>458</v>
      </c>
      <c r="R17" s="338">
        <f>'[9]Всього безроб.21'!M16-'[9]безроб.село 21'!M16</f>
        <v>465</v>
      </c>
      <c r="S17" s="341">
        <f t="shared" si="5"/>
        <v>101.52838427947599</v>
      </c>
      <c r="T17" s="338">
        <f>('[9]Всього безроб.20'!P16+'[9]Всього облік 20'!N16)-('[9]облік село 20'!M16+'[9]безроб.село 20'!P16)</f>
        <v>246</v>
      </c>
      <c r="U17" s="338">
        <f>('[9]Всього безроб.21'!P16+'[9]Всього облік 21'!N16)-('[9]безроб.село 21'!P16+'[9]облік.село 21'!M16)</f>
        <v>178</v>
      </c>
      <c r="V17" s="341">
        <f t="shared" si="6"/>
        <v>72.357723577235774</v>
      </c>
      <c r="W17" s="342">
        <f>'[9]Всього безроб.20'!P16-'[9]безроб.село 20'!P16</f>
        <v>197</v>
      </c>
      <c r="X17" s="342">
        <f>'[9]Всього безроб.21'!P16-'[9]безроб.село 21'!P16</f>
        <v>135</v>
      </c>
      <c r="Y17" s="341">
        <f t="shared" si="7"/>
        <v>68.527918781725887</v>
      </c>
      <c r="Z17" s="338">
        <f>'[9]Всього безроб.20'!T16-'[9]безроб.село 20'!T16</f>
        <v>187</v>
      </c>
      <c r="AA17" s="338">
        <f>'[9]Всього безроб.21'!T16-'[9]безроб.село 21'!T16</f>
        <v>129</v>
      </c>
      <c r="AB17" s="341">
        <f t="shared" si="8"/>
        <v>68.983957219251337</v>
      </c>
      <c r="AC17" s="343"/>
      <c r="AD17" s="344"/>
      <c r="AE17" s="344"/>
      <c r="AF17" s="344"/>
    </row>
    <row r="18" spans="1:32" ht="16.149999999999999" customHeight="1">
      <c r="A18" s="337" t="s">
        <v>73</v>
      </c>
      <c r="B18" s="338">
        <f>('[9]Всього безроб.20'!D17+'[9]Всього облік 20'!L17-'[9]Всього облік 20'!M17+'[9]Всього облік 20'!N17)-('[9]безроб.село 20'!D17+'[9]облік село 20'!K17-'[9]облік село 20'!L17+'[9]облік село 20'!M17)</f>
        <v>775</v>
      </c>
      <c r="C18" s="339">
        <f>('[9]Всього безроб.21'!D17+'[9]Всього облік 21'!L17-'[9]Всього облік 21'!M17+'[9]Всього облік 21'!N17)-('[9]безроб.село 21'!D17+'[9]облік.село 21'!K17-'[9]облік.село 21'!L17+'[9]облік.село 21'!M17)</f>
        <v>204</v>
      </c>
      <c r="D18" s="340">
        <f t="shared" si="0"/>
        <v>26.322580645161292</v>
      </c>
      <c r="E18" s="338">
        <f>'[9]Всього безроб.20'!D17-'[9]безроб.село 20'!D17</f>
        <v>513</v>
      </c>
      <c r="F18" s="339">
        <f>'[9]Всього безроб.21'!D17-'[9]безроб.село 21'!D17</f>
        <v>155</v>
      </c>
      <c r="G18" s="340">
        <f t="shared" si="1"/>
        <v>30.214424951267056</v>
      </c>
      <c r="H18" s="339">
        <f>('[9]Всього безроб.20'!F17+'[9]Всього облік 20'!D17)-('[9]безроб.село 20'!F17+'[9]облік село 20'!D17)</f>
        <v>288</v>
      </c>
      <c r="I18" s="338">
        <f>('[9]Всього безроб.21'!F17+'[9]Всього облік 21'!D17)-('[9]безроб.село 21'!F17+'[9]облік.село 21'!D17)</f>
        <v>70</v>
      </c>
      <c r="J18" s="341">
        <f t="shared" si="2"/>
        <v>24.305555555555554</v>
      </c>
      <c r="K18" s="338">
        <f>'[9]Всього безроб.20'!J17-'[9]безроб.село 20'!J17</f>
        <v>29</v>
      </c>
      <c r="L18" s="338">
        <f>'[9]Всього безроб.21'!J17-'[9]безроб.село 21'!J17</f>
        <v>6</v>
      </c>
      <c r="M18" s="341">
        <f t="shared" si="3"/>
        <v>20.689655172413794</v>
      </c>
      <c r="N18" s="339">
        <f>'[9]Всього безроб.20'!K17+'[9]Всього безроб.20'!L17-'[9]безроб.село 20'!K17-'[9]безроб.село 20'!L17</f>
        <v>70</v>
      </c>
      <c r="O18" s="338">
        <f>'[9]Всього безроб.21'!K17+'[9]Всього безроб.21'!L17-'[9]безроб.село 21'!K17-'[9]безроб.село 21'!L17</f>
        <v>0</v>
      </c>
      <c r="P18" s="341">
        <f t="shared" si="4"/>
        <v>0</v>
      </c>
      <c r="Q18" s="339">
        <f>'[9]Всього безроб.20'!M17-'[9]безроб.село 20'!M17</f>
        <v>435</v>
      </c>
      <c r="R18" s="338">
        <f>'[9]Всього безроб.21'!M17-'[9]безроб.село 21'!M17</f>
        <v>147</v>
      </c>
      <c r="S18" s="341">
        <f t="shared" si="5"/>
        <v>33.793103448275865</v>
      </c>
      <c r="T18" s="338">
        <f>('[9]Всього безроб.20'!P17+'[9]Всього облік 20'!N17)-('[9]облік село 20'!M17+'[9]безроб.село 20'!P17)</f>
        <v>273</v>
      </c>
      <c r="U18" s="338">
        <f>('[9]Всього безроб.21'!P17+'[9]Всього облік 21'!N17)-('[9]безроб.село 21'!P17+'[9]облік.село 21'!M17)</f>
        <v>54</v>
      </c>
      <c r="V18" s="341">
        <f t="shared" si="6"/>
        <v>19.780219780219781</v>
      </c>
      <c r="W18" s="342">
        <f>'[9]Всього безроб.20'!P17-'[9]безроб.село 20'!P17</f>
        <v>174</v>
      </c>
      <c r="X18" s="342">
        <f>'[9]Всього безроб.21'!P17-'[9]безроб.село 21'!P17</f>
        <v>44</v>
      </c>
      <c r="Y18" s="341">
        <f t="shared" si="7"/>
        <v>25.287356321839084</v>
      </c>
      <c r="Z18" s="338">
        <f>'[9]Всього безроб.20'!T17-'[9]безроб.село 20'!T17</f>
        <v>153</v>
      </c>
      <c r="AA18" s="338">
        <f>'[9]Всього безроб.21'!T17-'[9]безроб.село 21'!T17</f>
        <v>37</v>
      </c>
      <c r="AB18" s="341">
        <f t="shared" si="8"/>
        <v>24.183006535947712</v>
      </c>
      <c r="AC18" s="343"/>
      <c r="AD18" s="344"/>
      <c r="AE18" s="344"/>
      <c r="AF18" s="344"/>
    </row>
    <row r="19" spans="1:32" ht="16.149999999999999" customHeight="1">
      <c r="A19" s="337" t="s">
        <v>74</v>
      </c>
      <c r="B19" s="338">
        <f>('[9]Всього безроб.20'!D18+'[9]Всього облік 20'!L18-'[9]Всього облік 20'!M18+'[9]Всього облік 20'!N18)-('[9]безроб.село 20'!D18+'[9]облік село 20'!K18-'[9]облік село 20'!L18+'[9]облік село 20'!M18)</f>
        <v>438</v>
      </c>
      <c r="C19" s="339">
        <f>('[9]Всього безроб.21'!D18+'[9]Всього облік 21'!L18-'[9]Всього облік 21'!M18+'[9]Всього облік 21'!N18)-('[9]безроб.село 21'!D18+'[9]облік.село 21'!K18-'[9]облік.село 21'!L18+'[9]облік.село 21'!M18)</f>
        <v>513</v>
      </c>
      <c r="D19" s="340">
        <f t="shared" si="0"/>
        <v>117.12328767123287</v>
      </c>
      <c r="E19" s="338">
        <f>'[9]Всього безроб.20'!D18-'[9]безроб.село 20'!D18</f>
        <v>273</v>
      </c>
      <c r="F19" s="339">
        <f>'[9]Всього безроб.21'!D18-'[9]безроб.село 21'!D18</f>
        <v>363</v>
      </c>
      <c r="G19" s="340">
        <f t="shared" si="1"/>
        <v>132.96703296703296</v>
      </c>
      <c r="H19" s="339">
        <f>('[9]Всього безроб.20'!F18+'[9]Всього облік 20'!D18)-('[9]безроб.село 20'!F18+'[9]облік село 20'!D18)</f>
        <v>139</v>
      </c>
      <c r="I19" s="338">
        <f>('[9]Всього безроб.21'!F18+'[9]Всього облік 21'!D18)-('[9]безроб.село 21'!F18+'[9]облік.село 21'!D18)</f>
        <v>149</v>
      </c>
      <c r="J19" s="341">
        <f t="shared" si="2"/>
        <v>107.19424460431655</v>
      </c>
      <c r="K19" s="338">
        <f>'[9]Всього безроб.20'!J18-'[9]безроб.село 20'!J18</f>
        <v>16</v>
      </c>
      <c r="L19" s="338">
        <f>'[9]Всього безроб.21'!J18-'[9]безроб.село 21'!J18</f>
        <v>22</v>
      </c>
      <c r="M19" s="341">
        <f t="shared" si="3"/>
        <v>137.5</v>
      </c>
      <c r="N19" s="339">
        <f>'[9]Всього безроб.20'!K18+'[9]Всього безроб.20'!L18-'[9]безроб.село 20'!K18-'[9]безроб.село 20'!L18</f>
        <v>23</v>
      </c>
      <c r="O19" s="338">
        <f>'[9]Всього безроб.21'!K18+'[9]Всього безроб.21'!L18-'[9]безроб.село 21'!K18-'[9]безроб.село 21'!L18</f>
        <v>17</v>
      </c>
      <c r="P19" s="341">
        <f t="shared" si="4"/>
        <v>73.91304347826086</v>
      </c>
      <c r="Q19" s="339">
        <f>'[9]Всього безроб.20'!M18-'[9]безроб.село 20'!M18</f>
        <v>246</v>
      </c>
      <c r="R19" s="338">
        <f>'[9]Всього безроб.21'!M18-'[9]безроб.село 21'!M18</f>
        <v>359</v>
      </c>
      <c r="S19" s="341">
        <f t="shared" si="5"/>
        <v>145.9349593495935</v>
      </c>
      <c r="T19" s="338">
        <f>('[9]Всього безроб.20'!P18+'[9]Всього облік 20'!N18)-('[9]облік село 20'!M18+'[9]безроб.село 20'!P18)</f>
        <v>272</v>
      </c>
      <c r="U19" s="338">
        <f>('[9]Всього безроб.21'!P18+'[9]Всього облік 21'!N18)-('[9]безроб.село 21'!P18+'[9]облік.село 21'!M18)</f>
        <v>247</v>
      </c>
      <c r="V19" s="341">
        <f t="shared" si="6"/>
        <v>90.808823529411768</v>
      </c>
      <c r="W19" s="342">
        <f>'[9]Всього безроб.20'!P18-'[9]безроб.село 20'!P18</f>
        <v>122</v>
      </c>
      <c r="X19" s="342">
        <f>'[9]Всього безроб.21'!P18-'[9]безроб.село 21'!P18</f>
        <v>117</v>
      </c>
      <c r="Y19" s="341">
        <f t="shared" si="7"/>
        <v>95.901639344262293</v>
      </c>
      <c r="Z19" s="338">
        <f>'[9]Всього безроб.20'!T18-'[9]безроб.село 20'!T18</f>
        <v>108</v>
      </c>
      <c r="AA19" s="338">
        <f>'[9]Всього безроб.21'!T18-'[9]безроб.село 21'!T18</f>
        <v>105</v>
      </c>
      <c r="AB19" s="341">
        <f t="shared" si="8"/>
        <v>97.222222222222214</v>
      </c>
      <c r="AC19" s="343"/>
      <c r="AD19" s="344"/>
      <c r="AE19" s="344"/>
      <c r="AF19" s="344"/>
    </row>
    <row r="20" spans="1:32" ht="16.149999999999999" customHeight="1">
      <c r="A20" s="337" t="s">
        <v>75</v>
      </c>
      <c r="B20" s="338">
        <f>('[9]Всього безроб.20'!D19+'[9]Всього облік 20'!L19-'[9]Всього облік 20'!M19+'[9]Всього облік 20'!N19)-('[9]безроб.село 20'!D19+'[9]облік село 20'!K19-'[9]облік село 20'!L19+'[9]облік село 20'!M19)</f>
        <v>1603</v>
      </c>
      <c r="C20" s="339">
        <f>('[9]Всього безроб.21'!D19+'[9]Всього облік 21'!L19-'[9]Всього облік 21'!M19+'[9]Всього облік 21'!N19)-('[9]безроб.село 21'!D19+'[9]облік.село 21'!K19-'[9]облік.село 21'!L19+'[9]облік.село 21'!M19)</f>
        <v>1583</v>
      </c>
      <c r="D20" s="340">
        <f t="shared" si="0"/>
        <v>98.752339363693082</v>
      </c>
      <c r="E20" s="338">
        <f>'[9]Всього безроб.20'!D19-'[9]безроб.село 20'!D19</f>
        <v>1202</v>
      </c>
      <c r="F20" s="339">
        <f>'[9]Всього безроб.21'!D19-'[9]безроб.село 21'!D19</f>
        <v>1298</v>
      </c>
      <c r="G20" s="340">
        <f t="shared" si="1"/>
        <v>107.98668885191347</v>
      </c>
      <c r="H20" s="339">
        <f>('[9]Всього безроб.20'!F19+'[9]Всього облік 20'!D19)-('[9]безроб.село 20'!F19+'[9]облік село 20'!D19)</f>
        <v>456</v>
      </c>
      <c r="I20" s="338">
        <f>('[9]Всього безроб.21'!F19+'[9]Всього облік 21'!D19)-('[9]безроб.село 21'!F19+'[9]облік.село 21'!D19)</f>
        <v>221</v>
      </c>
      <c r="J20" s="341">
        <f t="shared" si="2"/>
        <v>48.464912280701753</v>
      </c>
      <c r="K20" s="338">
        <f>'[9]Всього безроб.20'!J19-'[9]безроб.село 20'!J19</f>
        <v>60</v>
      </c>
      <c r="L20" s="338">
        <f>'[9]Всього безроб.21'!J19-'[9]безроб.село 21'!J19</f>
        <v>52</v>
      </c>
      <c r="M20" s="341">
        <f t="shared" si="3"/>
        <v>86.666666666666671</v>
      </c>
      <c r="N20" s="339">
        <f>'[9]Всього безроб.20'!K19+'[9]Всього безроб.20'!L19-'[9]безроб.село 20'!K19-'[9]безроб.село 20'!L19</f>
        <v>11</v>
      </c>
      <c r="O20" s="338">
        <f>'[9]Всього безроб.21'!K19+'[9]Всього безроб.21'!L19-'[9]безроб.село 21'!K19-'[9]безроб.село 21'!L19</f>
        <v>1</v>
      </c>
      <c r="P20" s="341">
        <f t="shared" si="4"/>
        <v>9.0909090909090917</v>
      </c>
      <c r="Q20" s="339">
        <f>'[9]Всього безроб.20'!M19-'[9]безроб.село 20'!M19</f>
        <v>1139</v>
      </c>
      <c r="R20" s="338">
        <f>'[9]Всього безроб.21'!M19-'[9]безроб.село 21'!M19</f>
        <v>1202</v>
      </c>
      <c r="S20" s="341">
        <f t="shared" si="5"/>
        <v>105.53116769095698</v>
      </c>
      <c r="T20" s="338">
        <f>('[9]Всього безроб.20'!P19+'[9]Всього облік 20'!N19)-('[9]облік село 20'!M19+'[9]безроб.село 20'!P19)</f>
        <v>852</v>
      </c>
      <c r="U20" s="338">
        <f>('[9]Всього безроб.21'!P19+'[9]Всього облік 21'!N19)-('[9]безроб.село 21'!P19+'[9]облік.село 21'!M19)</f>
        <v>656</v>
      </c>
      <c r="V20" s="341">
        <f t="shared" si="6"/>
        <v>76.995305164319248</v>
      </c>
      <c r="W20" s="342">
        <f>'[9]Всього безроб.20'!P19-'[9]безроб.село 20'!P19</f>
        <v>629</v>
      </c>
      <c r="X20" s="342">
        <f>'[9]Всього безроб.21'!P19-'[9]безроб.село 21'!P19</f>
        <v>462</v>
      </c>
      <c r="Y20" s="341">
        <f t="shared" si="7"/>
        <v>73.449920508744043</v>
      </c>
      <c r="Z20" s="338">
        <f>'[9]Всього безроб.20'!T19-'[9]безроб.село 20'!T19</f>
        <v>566</v>
      </c>
      <c r="AA20" s="338">
        <f>'[9]Всього безроб.21'!T19-'[9]безроб.село 21'!T19</f>
        <v>400</v>
      </c>
      <c r="AB20" s="341">
        <f t="shared" si="8"/>
        <v>70.671378091872796</v>
      </c>
      <c r="AC20" s="343"/>
      <c r="AD20" s="344"/>
      <c r="AE20" s="344"/>
      <c r="AF20" s="344"/>
    </row>
    <row r="21" spans="1:32" ht="16.149999999999999" customHeight="1">
      <c r="A21" s="337" t="s">
        <v>76</v>
      </c>
      <c r="B21" s="338">
        <f>('[9]Всього безроб.20'!D20+'[9]Всього облік 20'!L20-'[9]Всього облік 20'!M20+'[9]Всього облік 20'!N20)-('[9]безроб.село 20'!D20+'[9]облік село 20'!K20-'[9]облік село 20'!L20+'[9]облік село 20'!M20)</f>
        <v>334</v>
      </c>
      <c r="C21" s="339">
        <f>('[9]Всього безроб.21'!D20+'[9]Всього облік 21'!L20-'[9]Всього облік 21'!M20+'[9]Всього облік 21'!N20)-('[9]безроб.село 21'!D20+'[9]облік.село 21'!K20-'[9]облік.село 21'!L20+'[9]облік.село 21'!M20)</f>
        <v>366</v>
      </c>
      <c r="D21" s="340">
        <f t="shared" si="0"/>
        <v>109.5808383233533</v>
      </c>
      <c r="E21" s="338">
        <f>'[9]Всього безроб.20'!D20-'[9]безроб.село 20'!D20</f>
        <v>249</v>
      </c>
      <c r="F21" s="339">
        <f>'[9]Всього безроб.21'!D20-'[9]безроб.село 21'!D20</f>
        <v>281</v>
      </c>
      <c r="G21" s="340">
        <f t="shared" si="1"/>
        <v>112.85140562248996</v>
      </c>
      <c r="H21" s="339">
        <f>('[9]Всього безроб.20'!F20+'[9]Всього облік 20'!D20)-('[9]безроб.село 20'!F20+'[9]облік село 20'!D20)</f>
        <v>59</v>
      </c>
      <c r="I21" s="338">
        <f>('[9]Всього безроб.21'!F20+'[9]Всього облік 21'!D20)-('[9]безроб.село 21'!F20+'[9]облік.село 21'!D20)</f>
        <v>76</v>
      </c>
      <c r="J21" s="341">
        <f t="shared" si="2"/>
        <v>128.81355932203388</v>
      </c>
      <c r="K21" s="338">
        <f>'[9]Всього безроб.20'!J20-'[9]безроб.село 20'!J20</f>
        <v>9</v>
      </c>
      <c r="L21" s="338">
        <f>'[9]Всього безроб.21'!J20-'[9]безроб.село 21'!J20</f>
        <v>14</v>
      </c>
      <c r="M21" s="341">
        <f t="shared" si="3"/>
        <v>155.55555555555557</v>
      </c>
      <c r="N21" s="339">
        <f>'[9]Всього безроб.20'!K20+'[9]Всього безроб.20'!L20-'[9]безроб.село 20'!K20-'[9]безроб.село 20'!L20</f>
        <v>1</v>
      </c>
      <c r="O21" s="338">
        <f>'[9]Всього безроб.21'!K20+'[9]Всього безроб.21'!L20-'[9]безроб.село 21'!K20-'[9]безроб.село 21'!L20</f>
        <v>0</v>
      </c>
      <c r="P21" s="341">
        <f t="shared" si="4"/>
        <v>0</v>
      </c>
      <c r="Q21" s="339">
        <f>'[9]Всього безроб.20'!M20-'[9]безроб.село 20'!M20</f>
        <v>239</v>
      </c>
      <c r="R21" s="338">
        <f>'[9]Всього безроб.21'!M20-'[9]безроб.село 21'!M20</f>
        <v>270</v>
      </c>
      <c r="S21" s="341">
        <f t="shared" si="5"/>
        <v>112.97071129707112</v>
      </c>
      <c r="T21" s="338">
        <f>('[9]Всього безроб.20'!P20+'[9]Всього облік 20'!N20)-('[9]облік село 20'!M20+'[9]безроб.село 20'!P20)</f>
        <v>175</v>
      </c>
      <c r="U21" s="338">
        <f>('[9]Всього безроб.21'!P20+'[9]Всього облік 21'!N20)-('[9]безроб.село 21'!P20+'[9]облік.село 21'!M20)</f>
        <v>122</v>
      </c>
      <c r="V21" s="341">
        <f t="shared" si="6"/>
        <v>69.714285714285722</v>
      </c>
      <c r="W21" s="342">
        <f>'[9]Всього безроб.20'!P20-'[9]безроб.село 20'!P20</f>
        <v>99</v>
      </c>
      <c r="X21" s="342">
        <f>'[9]Всього безроб.21'!P20-'[9]безроб.село 21'!P20</f>
        <v>87</v>
      </c>
      <c r="Y21" s="341">
        <f t="shared" si="7"/>
        <v>87.878787878787875</v>
      </c>
      <c r="Z21" s="338">
        <f>'[9]Всього безроб.20'!T20-'[9]безроб.село 20'!T20</f>
        <v>90</v>
      </c>
      <c r="AA21" s="338">
        <f>'[9]Всього безроб.21'!T20-'[9]безроб.село 21'!T20</f>
        <v>82</v>
      </c>
      <c r="AB21" s="341">
        <f t="shared" si="8"/>
        <v>91.111111111111114</v>
      </c>
      <c r="AC21" s="344"/>
      <c r="AD21" s="344"/>
      <c r="AE21" s="344"/>
      <c r="AF21" s="344"/>
    </row>
    <row r="22" spans="1:32" ht="16.149999999999999" customHeight="1">
      <c r="A22" s="337" t="s">
        <v>77</v>
      </c>
      <c r="B22" s="338">
        <f>('[9]Всього безроб.20'!D21+'[9]Всього облік 20'!L21-'[9]Всього облік 20'!M21+'[9]Всього облік 20'!N21)-('[9]безроб.село 20'!D21+'[9]облік село 20'!K21-'[9]облік село 20'!L21+'[9]облік село 20'!M21)</f>
        <v>1025</v>
      </c>
      <c r="C22" s="339">
        <f>('[9]Всього безроб.21'!D21+'[9]Всього облік 21'!L21-'[9]Всього облік 21'!M21+'[9]Всього облік 21'!N21)-('[9]безроб.село 21'!D21+'[9]облік.село 21'!K21-'[9]облік.село 21'!L21+'[9]облік.село 21'!M21)</f>
        <v>1033</v>
      </c>
      <c r="D22" s="340">
        <f t="shared" si="0"/>
        <v>100.78048780487805</v>
      </c>
      <c r="E22" s="338">
        <f>'[9]Всього безроб.20'!D21-'[9]безроб.село 20'!D21</f>
        <v>699</v>
      </c>
      <c r="F22" s="339">
        <f>'[9]Всього безроб.21'!D21-'[9]безроб.село 21'!D21</f>
        <v>716</v>
      </c>
      <c r="G22" s="340">
        <f t="shared" si="1"/>
        <v>102.43204577968525</v>
      </c>
      <c r="H22" s="339">
        <f>('[9]Всього безроб.20'!F21+'[9]Всього облік 20'!D21)-('[9]безроб.село 20'!F21+'[9]облік село 20'!D21)</f>
        <v>136</v>
      </c>
      <c r="I22" s="338">
        <f>('[9]Всього безроб.21'!F21+'[9]Всього облік 21'!D21)-('[9]безроб.село 21'!F21+'[9]облік.село 21'!D21)</f>
        <v>162</v>
      </c>
      <c r="J22" s="341">
        <f t="shared" si="2"/>
        <v>119.11764705882352</v>
      </c>
      <c r="K22" s="338">
        <f>'[9]Всього безроб.20'!J21-'[9]безроб.село 20'!J21</f>
        <v>18</v>
      </c>
      <c r="L22" s="338">
        <f>'[9]Всього безроб.21'!J21-'[9]безроб.село 21'!J21</f>
        <v>46</v>
      </c>
      <c r="M22" s="341">
        <f t="shared" si="3"/>
        <v>255.55555555555554</v>
      </c>
      <c r="N22" s="339">
        <f>'[9]Всього безроб.20'!K21+'[9]Всього безроб.20'!L21-'[9]безроб.село 20'!K21-'[9]безроб.село 20'!L21</f>
        <v>15</v>
      </c>
      <c r="O22" s="338">
        <f>'[9]Всього безроб.21'!K21+'[9]Всього безроб.21'!L21-'[9]безроб.село 21'!K21-'[9]безроб.село 21'!L21</f>
        <v>1</v>
      </c>
      <c r="P22" s="341">
        <f t="shared" si="4"/>
        <v>6.666666666666667</v>
      </c>
      <c r="Q22" s="339">
        <f>'[9]Всього безроб.20'!M21-'[9]безроб.село 20'!M21</f>
        <v>647</v>
      </c>
      <c r="R22" s="338">
        <f>'[9]Всього безроб.21'!M21-'[9]безроб.село 21'!M21</f>
        <v>689</v>
      </c>
      <c r="S22" s="341">
        <f t="shared" si="5"/>
        <v>106.49149922720247</v>
      </c>
      <c r="T22" s="338">
        <f>('[9]Всього безроб.20'!P21+'[9]Всього облік 20'!N21)-('[9]облік село 20'!M21+'[9]безроб.село 20'!P21)</f>
        <v>672</v>
      </c>
      <c r="U22" s="338">
        <f>('[9]Всього безроб.21'!P21+'[9]Всього облік 21'!N21)-('[9]безроб.село 21'!P21+'[9]облік.село 21'!M21)</f>
        <v>458</v>
      </c>
      <c r="V22" s="341">
        <f t="shared" si="6"/>
        <v>68.154761904761912</v>
      </c>
      <c r="W22" s="342">
        <f>'[9]Всього безроб.20'!P21-'[9]безроб.село 20'!P21</f>
        <v>388</v>
      </c>
      <c r="X22" s="342">
        <f>'[9]Всього безроб.21'!P21-'[9]безроб.село 21'!P21</f>
        <v>209</v>
      </c>
      <c r="Y22" s="341">
        <f t="shared" si="7"/>
        <v>53.865979381443296</v>
      </c>
      <c r="Z22" s="338">
        <f>'[9]Всього безроб.20'!T21-'[9]безроб.село 20'!T21</f>
        <v>346</v>
      </c>
      <c r="AA22" s="338">
        <f>'[9]Всього безроб.21'!T21-'[9]безроб.село 21'!T21</f>
        <v>194</v>
      </c>
      <c r="AB22" s="341">
        <f t="shared" si="8"/>
        <v>56.069364161849713</v>
      </c>
      <c r="AC22" s="343"/>
      <c r="AD22" s="344"/>
      <c r="AE22" s="344"/>
      <c r="AF22" s="344"/>
    </row>
    <row r="23" spans="1:32" ht="16.149999999999999" customHeight="1">
      <c r="A23" s="337" t="s">
        <v>78</v>
      </c>
      <c r="B23" s="338">
        <f>('[9]Всього безроб.20'!D22+'[9]Всього облік 20'!L22-'[9]Всього облік 20'!M22+'[9]Всього облік 20'!N22)-('[9]безроб.село 20'!D22+'[9]облік село 20'!K22-'[9]облік село 20'!L22+'[9]облік село 20'!M22)</f>
        <v>44</v>
      </c>
      <c r="C23" s="339">
        <f>('[9]Всього безроб.21'!D22+'[9]Всього облік 21'!L22-'[9]Всього облік 21'!M22+'[9]Всього облік 21'!N22)-('[9]безроб.село 21'!D22+'[9]облік.село 21'!K22-'[9]облік.село 21'!L22+'[9]облік.село 21'!M22)</f>
        <v>42</v>
      </c>
      <c r="D23" s="340">
        <f t="shared" si="0"/>
        <v>95.454545454545453</v>
      </c>
      <c r="E23" s="338">
        <f>'[9]Всього безроб.20'!D22-'[9]безроб.село 20'!D22</f>
        <v>39</v>
      </c>
      <c r="F23" s="339">
        <f>'[9]Всього безроб.21'!D22-'[9]безроб.село 21'!D22</f>
        <v>34</v>
      </c>
      <c r="G23" s="340">
        <f t="shared" si="1"/>
        <v>87.179487179487182</v>
      </c>
      <c r="H23" s="339">
        <f>('[9]Всього безроб.20'!F22+'[9]Всього облік 20'!D22)-('[9]безроб.село 20'!F22+'[9]облік село 20'!D22)</f>
        <v>11</v>
      </c>
      <c r="I23" s="338">
        <f>('[9]Всього безроб.21'!F22+'[9]Всього облік 21'!D22)-('[9]безроб.село 21'!F22+'[9]облік.село 21'!D22)</f>
        <v>8</v>
      </c>
      <c r="J23" s="341">
        <f t="shared" si="2"/>
        <v>72.727272727272734</v>
      </c>
      <c r="K23" s="338">
        <f>'[9]Всього безроб.20'!J22-'[9]безроб.село 20'!J22</f>
        <v>3</v>
      </c>
      <c r="L23" s="338">
        <f>'[9]Всього безроб.21'!J22-'[9]безроб.село 21'!J22</f>
        <v>2</v>
      </c>
      <c r="M23" s="341">
        <f t="shared" si="3"/>
        <v>66.666666666666657</v>
      </c>
      <c r="N23" s="339">
        <f>'[9]Всього безроб.20'!K22+'[9]Всього безроб.20'!L22-'[9]безроб.село 20'!K22-'[9]безроб.село 20'!L22</f>
        <v>0</v>
      </c>
      <c r="O23" s="338">
        <f>'[9]Всього безроб.21'!K22+'[9]Всього безроб.21'!L22-'[9]безроб.село 21'!K22-'[9]безроб.село 21'!L22</f>
        <v>0</v>
      </c>
      <c r="P23" s="341">
        <v>0</v>
      </c>
      <c r="Q23" s="339">
        <f>'[9]Всього безроб.20'!M22-'[9]безроб.село 20'!M22</f>
        <v>35</v>
      </c>
      <c r="R23" s="338">
        <f>'[9]Всього безроб.21'!M22-'[9]безроб.село 21'!M22</f>
        <v>32</v>
      </c>
      <c r="S23" s="341">
        <f t="shared" si="5"/>
        <v>91.428571428571431</v>
      </c>
      <c r="T23" s="338">
        <f>('[9]Всього безроб.20'!P22+'[9]Всього облік 20'!N22)-('[9]облік село 20'!M22+'[9]безроб.село 20'!P22)</f>
        <v>22</v>
      </c>
      <c r="U23" s="338">
        <f>('[9]Всього безроб.21'!P22+'[9]Всього облік 21'!N22)-('[9]безроб.село 21'!P22+'[9]облік.село 21'!M22)</f>
        <v>12</v>
      </c>
      <c r="V23" s="341">
        <f t="shared" si="6"/>
        <v>54.54545454545454</v>
      </c>
      <c r="W23" s="342">
        <f>'[9]Всього безроб.20'!P22-'[9]безроб.село 20'!P22</f>
        <v>19</v>
      </c>
      <c r="X23" s="342">
        <f>'[9]Всього безроб.21'!P22-'[9]безроб.село 21'!P22</f>
        <v>11</v>
      </c>
      <c r="Y23" s="341">
        <f t="shared" si="7"/>
        <v>57.894736842105267</v>
      </c>
      <c r="Z23" s="338">
        <f>'[9]Всього безроб.20'!T22-'[9]безроб.село 20'!T22</f>
        <v>17</v>
      </c>
      <c r="AA23" s="338">
        <f>'[9]Всього безроб.21'!T22-'[9]безроб.село 21'!T22</f>
        <v>11</v>
      </c>
      <c r="AB23" s="341">
        <f t="shared" si="8"/>
        <v>64.705882352941174</v>
      </c>
      <c r="AC23" s="343"/>
      <c r="AD23" s="344"/>
      <c r="AE23" s="344"/>
      <c r="AF23" s="344"/>
    </row>
    <row r="24" spans="1:32" ht="16.149999999999999" customHeight="1">
      <c r="A24" s="337" t="s">
        <v>79</v>
      </c>
      <c r="B24" s="338">
        <f>('[9]Всього безроб.20'!D23+'[9]Всього облік 20'!L23-'[9]Всього облік 20'!M23+'[9]Всього облік 20'!N23)-('[9]безроб.село 20'!D23+'[9]облік село 20'!K23-'[9]облік село 20'!L23+'[9]облік село 20'!M23)</f>
        <v>357</v>
      </c>
      <c r="C24" s="339">
        <f>('[9]Всього безроб.21'!D23+'[9]Всього облік 21'!L23-'[9]Всього облік 21'!M23+'[9]Всього облік 21'!N23)-('[9]безроб.село 21'!D23+'[9]облік.село 21'!K23-'[9]облік.село 21'!L23+'[9]облік.село 21'!M23)</f>
        <v>35</v>
      </c>
      <c r="D24" s="340">
        <f t="shared" si="0"/>
        <v>9.8039215686274517</v>
      </c>
      <c r="E24" s="338">
        <f>'[9]Всього безроб.20'!D23-'[9]безроб.село 20'!D23</f>
        <v>254</v>
      </c>
      <c r="F24" s="339">
        <f>'[9]Всього безроб.21'!D23-'[9]безроб.село 21'!D23</f>
        <v>22</v>
      </c>
      <c r="G24" s="340">
        <f t="shared" si="1"/>
        <v>8.6614173228346463</v>
      </c>
      <c r="H24" s="339">
        <f>('[9]Всього безроб.20'!F23+'[9]Всього облік 20'!D23)-('[9]безроб.село 20'!F23+'[9]облік село 20'!D23)</f>
        <v>127</v>
      </c>
      <c r="I24" s="338">
        <f>('[9]Всього безроб.21'!F23+'[9]Всього облік 21'!D23)-('[9]безроб.село 21'!F23+'[9]облік.село 21'!D23)</f>
        <v>4</v>
      </c>
      <c r="J24" s="341">
        <f t="shared" si="2"/>
        <v>3.1496062992125982</v>
      </c>
      <c r="K24" s="338">
        <f>'[9]Всього безроб.20'!J23-'[9]безроб.село 20'!J23</f>
        <v>8</v>
      </c>
      <c r="L24" s="338">
        <f>'[9]Всього безроб.21'!J23-'[9]безроб.село 21'!J23</f>
        <v>2</v>
      </c>
      <c r="M24" s="341">
        <f t="shared" si="3"/>
        <v>25</v>
      </c>
      <c r="N24" s="339">
        <f>'[9]Всього безроб.20'!K23+'[9]Всього безроб.20'!L23-'[9]безроб.село 20'!K23-'[9]безроб.село 20'!L23</f>
        <v>2</v>
      </c>
      <c r="O24" s="338">
        <f>'[9]Всього безроб.21'!K23+'[9]Всього безроб.21'!L23-'[9]безроб.село 21'!K23-'[9]безроб.село 21'!L23</f>
        <v>0</v>
      </c>
      <c r="P24" s="341">
        <f t="shared" si="4"/>
        <v>0</v>
      </c>
      <c r="Q24" s="339">
        <f>'[9]Всього безроб.20'!M23-'[9]безроб.село 20'!M23</f>
        <v>229</v>
      </c>
      <c r="R24" s="338">
        <f>'[9]Всього безроб.21'!M23-'[9]безроб.село 21'!M23</f>
        <v>19</v>
      </c>
      <c r="S24" s="341">
        <f t="shared" si="5"/>
        <v>8.2969432314410483</v>
      </c>
      <c r="T24" s="338">
        <f>('[9]Всього безроб.20'!P23+'[9]Всього облік 20'!N23)-('[9]облік село 20'!M23+'[9]безроб.село 20'!P23)</f>
        <v>156</v>
      </c>
      <c r="U24" s="338">
        <f>('[9]Всього безроб.21'!P23+'[9]Всього облік 21'!N23)-('[9]безроб.село 21'!P23+'[9]облік.село 21'!M23)</f>
        <v>19</v>
      </c>
      <c r="V24" s="341">
        <f t="shared" si="6"/>
        <v>12.179487179487179</v>
      </c>
      <c r="W24" s="342">
        <f>'[9]Всього безроб.20'!P23-'[9]безроб.село 20'!P23</f>
        <v>112</v>
      </c>
      <c r="X24" s="342">
        <f>'[9]Всього безроб.21'!P23-'[9]безроб.село 21'!P23</f>
        <v>7</v>
      </c>
      <c r="Y24" s="341">
        <f t="shared" si="7"/>
        <v>6.25</v>
      </c>
      <c r="Z24" s="338">
        <f>'[9]Всього безроб.20'!T23-'[9]безроб.село 20'!T23</f>
        <v>102</v>
      </c>
      <c r="AA24" s="338">
        <f>'[9]Всього безроб.21'!T23-'[9]безроб.село 21'!T23</f>
        <v>7</v>
      </c>
      <c r="AB24" s="341">
        <f t="shared" si="8"/>
        <v>6.8627450980392162</v>
      </c>
      <c r="AC24" s="343"/>
      <c r="AD24" s="344"/>
      <c r="AE24" s="344"/>
      <c r="AF24" s="344"/>
    </row>
    <row r="25" spans="1:32" ht="16.149999999999999" customHeight="1">
      <c r="A25" s="337" t="s">
        <v>80</v>
      </c>
      <c r="B25" s="338">
        <f>('[9]Всього безроб.20'!D24+'[9]Всього облік 20'!L24-'[9]Всього облік 20'!M24+'[9]Всього облік 20'!N24)-('[9]безроб.село 20'!D24+'[9]облік село 20'!K24-'[9]облік село 20'!L24+'[9]облік село 20'!M24)</f>
        <v>574</v>
      </c>
      <c r="C25" s="339">
        <f>('[9]Всього безроб.21'!D24+'[9]Всього облік 21'!L24-'[9]Всього облік 21'!M24+'[9]Всього облік 21'!N24)-('[9]безроб.село 21'!D24+'[9]облік.село 21'!K24-'[9]облік.село 21'!L24+'[9]облік.село 21'!M24)</f>
        <v>545</v>
      </c>
      <c r="D25" s="340">
        <f t="shared" si="0"/>
        <v>94.947735191637634</v>
      </c>
      <c r="E25" s="338">
        <f>'[9]Всього безроб.20'!D24-'[9]безроб.село 20'!D24</f>
        <v>487</v>
      </c>
      <c r="F25" s="339">
        <f>'[9]Всього безроб.21'!D24-'[9]безроб.село 21'!D24</f>
        <v>486</v>
      </c>
      <c r="G25" s="340">
        <f t="shared" si="1"/>
        <v>99.794661190965101</v>
      </c>
      <c r="H25" s="339">
        <f>('[9]Всього безроб.20'!F24+'[9]Всього облік 20'!D24)-('[9]безроб.село 20'!F24+'[9]облік село 20'!D24)</f>
        <v>129</v>
      </c>
      <c r="I25" s="338">
        <f>('[9]Всього безроб.21'!F24+'[9]Всього облік 21'!D24)-('[9]безроб.село 21'!F24+'[9]облік.село 21'!D24)</f>
        <v>129</v>
      </c>
      <c r="J25" s="341">
        <f t="shared" si="2"/>
        <v>100</v>
      </c>
      <c r="K25" s="338">
        <f>'[9]Всього безроб.20'!J24-'[9]безроб.село 20'!J24</f>
        <v>10</v>
      </c>
      <c r="L25" s="338">
        <f>'[9]Всього безроб.21'!J24-'[9]безроб.село 21'!J24</f>
        <v>18</v>
      </c>
      <c r="M25" s="341">
        <f t="shared" si="3"/>
        <v>180</v>
      </c>
      <c r="N25" s="339">
        <f>'[9]Всього безроб.20'!K24+'[9]Всього безроб.20'!L24-'[9]безроб.село 20'!K24-'[9]безроб.село 20'!L24</f>
        <v>45</v>
      </c>
      <c r="O25" s="338">
        <f>'[9]Всього безроб.21'!K24+'[9]Всього безроб.21'!L24-'[9]безроб.село 21'!K24-'[9]безроб.село 21'!L24</f>
        <v>6</v>
      </c>
      <c r="P25" s="341">
        <f t="shared" si="4"/>
        <v>13.333333333333334</v>
      </c>
      <c r="Q25" s="339">
        <f>'[9]Всього безроб.20'!M24-'[9]безроб.село 20'!M24</f>
        <v>476</v>
      </c>
      <c r="R25" s="338">
        <f>'[9]Всього безроб.21'!M24-'[9]безроб.село 21'!M24</f>
        <v>473</v>
      </c>
      <c r="S25" s="341">
        <f t="shared" si="5"/>
        <v>99.369747899159663</v>
      </c>
      <c r="T25" s="338">
        <f>('[9]Всього безроб.20'!P24+'[9]Всього облік 20'!N24)-('[9]облік село 20'!M24+'[9]безроб.село 20'!P24)</f>
        <v>272</v>
      </c>
      <c r="U25" s="338">
        <f>('[9]Всього безроб.21'!P24+'[9]Всього облік 21'!N24)-('[9]безроб.село 21'!P24+'[9]облік.село 21'!M24)</f>
        <v>198</v>
      </c>
      <c r="V25" s="341">
        <f t="shared" si="6"/>
        <v>72.794117647058826</v>
      </c>
      <c r="W25" s="342">
        <f>'[9]Всього безроб.20'!P24-'[9]безроб.село 20'!P24</f>
        <v>239</v>
      </c>
      <c r="X25" s="342">
        <f>'[9]Всього безроб.21'!P24-'[9]безроб.село 21'!P24</f>
        <v>168</v>
      </c>
      <c r="Y25" s="341">
        <f t="shared" si="7"/>
        <v>70.292887029288693</v>
      </c>
      <c r="Z25" s="338">
        <f>'[9]Всього безроб.20'!T24-'[9]безроб.село 20'!T24</f>
        <v>214</v>
      </c>
      <c r="AA25" s="338">
        <f>'[9]Всього безроб.21'!T24-'[9]безроб.село 21'!T24</f>
        <v>149</v>
      </c>
      <c r="AB25" s="341">
        <f t="shared" si="8"/>
        <v>69.626168224299064</v>
      </c>
      <c r="AC25" s="343"/>
      <c r="AD25" s="344"/>
      <c r="AE25" s="344"/>
      <c r="AF25" s="344"/>
    </row>
    <row r="26" spans="1:32" ht="16.149999999999999" customHeight="1">
      <c r="A26" s="337" t="s">
        <v>81</v>
      </c>
      <c r="B26" s="338">
        <f>('[9]Всього безроб.20'!D25+'[9]Всього облік 20'!L25-'[9]Всього облік 20'!M25+'[9]Всього облік 20'!N25)-('[9]безроб.село 20'!D25+'[9]облік село 20'!K25-'[9]облік село 20'!L25+'[9]облік село 20'!M25)</f>
        <v>600</v>
      </c>
      <c r="C26" s="339">
        <f>('[9]Всього безроб.21'!D25+'[9]Всього облік 21'!L25-'[9]Всього облік 21'!M25+'[9]Всього облік 21'!N25)-('[9]безроб.село 21'!D25+'[9]облік.село 21'!K25-'[9]облік.село 21'!L25+'[9]облік.село 21'!M25)</f>
        <v>580</v>
      </c>
      <c r="D26" s="340">
        <f t="shared" si="0"/>
        <v>96.666666666666671</v>
      </c>
      <c r="E26" s="338">
        <f>'[9]Всього безроб.20'!D25-'[9]безроб.село 20'!D25</f>
        <v>293</v>
      </c>
      <c r="F26" s="339">
        <f>'[9]Всього безроб.21'!D25-'[9]безроб.село 21'!D25</f>
        <v>304</v>
      </c>
      <c r="G26" s="340">
        <f t="shared" si="1"/>
        <v>103.75426621160409</v>
      </c>
      <c r="H26" s="339">
        <f>('[9]Всього безроб.20'!F25+'[9]Всього облік 20'!D25)-('[9]безроб.село 20'!F25+'[9]облік село 20'!D25)</f>
        <v>111</v>
      </c>
      <c r="I26" s="338">
        <f>('[9]Всього безроб.21'!F25+'[9]Всього облік 21'!D25)-('[9]безроб.село 21'!F25+'[9]облік.село 21'!D25)</f>
        <v>106</v>
      </c>
      <c r="J26" s="341">
        <f t="shared" si="2"/>
        <v>95.495495495495504</v>
      </c>
      <c r="K26" s="338">
        <f>'[9]Всього безроб.20'!J25-'[9]безроб.село 20'!J25</f>
        <v>17</v>
      </c>
      <c r="L26" s="338">
        <f>'[9]Всього безроб.21'!J25-'[9]безроб.село 21'!J25</f>
        <v>14</v>
      </c>
      <c r="M26" s="341">
        <f t="shared" si="3"/>
        <v>82.35294117647058</v>
      </c>
      <c r="N26" s="339">
        <f>'[9]Всього безроб.20'!K25+'[9]Всього безроб.20'!L25-'[9]безроб.село 20'!K25-'[9]безроб.село 20'!L25</f>
        <v>17</v>
      </c>
      <c r="O26" s="338">
        <f>'[9]Всього безроб.21'!K25+'[9]Всього безроб.21'!L25-'[9]безроб.село 21'!K25-'[9]безроб.село 21'!L25</f>
        <v>19</v>
      </c>
      <c r="P26" s="341">
        <f t="shared" si="4"/>
        <v>111.76470588235294</v>
      </c>
      <c r="Q26" s="339">
        <f>'[9]Всього безроб.20'!M25-'[9]безроб.село 20'!M25</f>
        <v>253</v>
      </c>
      <c r="R26" s="338">
        <f>'[9]Всього безроб.21'!M25-'[9]безроб.село 21'!M25</f>
        <v>258</v>
      </c>
      <c r="S26" s="341">
        <f t="shared" si="5"/>
        <v>101.97628458498025</v>
      </c>
      <c r="T26" s="338">
        <f>('[9]Всього безроб.20'!P25+'[9]Всього облік 20'!N25)-('[9]облік село 20'!M25+'[9]безроб.село 20'!P25)</f>
        <v>401</v>
      </c>
      <c r="U26" s="338">
        <f>('[9]Всього безроб.21'!P25+'[9]Всього облік 21'!N25)-('[9]безроб.село 21'!P25+'[9]облік.село 21'!M25)</f>
        <v>336</v>
      </c>
      <c r="V26" s="341">
        <f t="shared" si="6"/>
        <v>83.790523690773071</v>
      </c>
      <c r="W26" s="342">
        <f>'[9]Всього безроб.20'!P25-'[9]безроб.село 20'!P25</f>
        <v>125</v>
      </c>
      <c r="X26" s="342">
        <f>'[9]Всього безроб.21'!P25-'[9]безроб.село 21'!P25</f>
        <v>96</v>
      </c>
      <c r="Y26" s="341">
        <f t="shared" si="7"/>
        <v>76.8</v>
      </c>
      <c r="Z26" s="338">
        <f>'[9]Всього безроб.20'!T25-'[9]безроб.село 20'!T25</f>
        <v>109</v>
      </c>
      <c r="AA26" s="338">
        <f>'[9]Всього безроб.21'!T25-'[9]безроб.село 21'!T25</f>
        <v>81</v>
      </c>
      <c r="AB26" s="341">
        <f t="shared" si="8"/>
        <v>74.311926605504581</v>
      </c>
      <c r="AC26" s="343"/>
      <c r="AD26" s="344"/>
      <c r="AE26" s="344"/>
      <c r="AF26" s="344"/>
    </row>
    <row r="27" spans="1:32" ht="16.149999999999999" customHeight="1">
      <c r="A27" s="337" t="s">
        <v>82</v>
      </c>
      <c r="B27" s="338">
        <f>('[9]Всього безроб.20'!D26+'[9]Всього облік 20'!L26-'[9]Всього облік 20'!M26+'[9]Всього облік 20'!N26)-('[9]безроб.село 20'!D26+'[9]облік село 20'!K26-'[9]облік село 20'!L26+'[9]облік село 20'!M26)</f>
        <v>1045</v>
      </c>
      <c r="C27" s="339">
        <f>('[9]Всього безроб.21'!D26+'[9]Всього облік 21'!L26-'[9]Всього облік 21'!M26+'[9]Всього облік 21'!N26)-('[9]безроб.село 21'!D26+'[9]облік.село 21'!K26-'[9]облік.село 21'!L26+'[9]облік.село 21'!M26)</f>
        <v>1018</v>
      </c>
      <c r="D27" s="340">
        <f t="shared" si="0"/>
        <v>97.41626794258373</v>
      </c>
      <c r="E27" s="338">
        <f>'[9]Всього безроб.20'!D26-'[9]безроб.село 20'!D26</f>
        <v>757</v>
      </c>
      <c r="F27" s="339">
        <f>'[9]Всього безроб.21'!D26-'[9]безроб.село 21'!D26</f>
        <v>681</v>
      </c>
      <c r="G27" s="340">
        <f t="shared" si="1"/>
        <v>89.960369881109642</v>
      </c>
      <c r="H27" s="339">
        <f>('[9]Всього безроб.20'!F26+'[9]Всього облік 20'!D26)-('[9]безроб.село 20'!F26+'[9]облік село 20'!D26)</f>
        <v>190</v>
      </c>
      <c r="I27" s="338">
        <f>('[9]Всього безроб.21'!F26+'[9]Всього облік 21'!D26)-('[9]безроб.село 21'!F26+'[9]облік.село 21'!D26)</f>
        <v>212</v>
      </c>
      <c r="J27" s="341">
        <f t="shared" si="2"/>
        <v>111.57894736842104</v>
      </c>
      <c r="K27" s="338">
        <f>'[9]Всього безроб.20'!J26-'[9]безроб.село 20'!J26</f>
        <v>53</v>
      </c>
      <c r="L27" s="338">
        <f>'[9]Всього безроб.21'!J26-'[9]безроб.село 21'!J26</f>
        <v>61</v>
      </c>
      <c r="M27" s="341">
        <f t="shared" si="3"/>
        <v>115.09433962264151</v>
      </c>
      <c r="N27" s="339">
        <f>'[9]Всього безроб.20'!K26+'[9]Всього безроб.20'!L26-'[9]безроб.село 20'!K26-'[9]безроб.село 20'!L26</f>
        <v>40</v>
      </c>
      <c r="O27" s="338">
        <f>'[9]Всього безроб.21'!K26+'[9]Всього безроб.21'!L26-'[9]безроб.село 21'!K26-'[9]безроб.село 21'!L26</f>
        <v>29</v>
      </c>
      <c r="P27" s="341">
        <f t="shared" si="4"/>
        <v>72.5</v>
      </c>
      <c r="Q27" s="339">
        <f>'[9]Всього безроб.20'!M26-'[9]безроб.село 20'!M26</f>
        <v>665</v>
      </c>
      <c r="R27" s="338">
        <f>'[9]Всього безроб.21'!M26-'[9]безроб.село 21'!M26</f>
        <v>627</v>
      </c>
      <c r="S27" s="341">
        <f t="shared" si="5"/>
        <v>94.285714285714278</v>
      </c>
      <c r="T27" s="338">
        <f>('[9]Всього безроб.20'!P26+'[9]Всього облік 20'!N26)-('[9]облік село 20'!M26+'[9]безроб.село 20'!P26)</f>
        <v>567</v>
      </c>
      <c r="U27" s="338">
        <f>('[9]Всього безроб.21'!P26+'[9]Всього облік 21'!N26)-('[9]безроб.село 21'!P26+'[9]облік.село 21'!M26)</f>
        <v>412</v>
      </c>
      <c r="V27" s="341">
        <f t="shared" si="6"/>
        <v>72.663139329805986</v>
      </c>
      <c r="W27" s="342">
        <f>'[9]Всього безроб.20'!P26-'[9]безроб.село 20'!P26</f>
        <v>285</v>
      </c>
      <c r="X27" s="342">
        <f>'[9]Всього безроб.21'!P26-'[9]безроб.село 21'!P26</f>
        <v>146</v>
      </c>
      <c r="Y27" s="341">
        <f t="shared" si="7"/>
        <v>51.228070175438603</v>
      </c>
      <c r="Z27" s="338">
        <f>'[9]Всього безроб.20'!T26-'[9]безроб.село 20'!T26</f>
        <v>254</v>
      </c>
      <c r="AA27" s="338">
        <f>'[9]Всього безроб.21'!T26-'[9]безроб.село 21'!T26</f>
        <v>129</v>
      </c>
      <c r="AB27" s="341">
        <f t="shared" si="8"/>
        <v>50.787401574803148</v>
      </c>
      <c r="AC27" s="343"/>
      <c r="AD27" s="344"/>
      <c r="AE27" s="344"/>
      <c r="AF27" s="344"/>
    </row>
    <row r="28" spans="1:32" ht="16.149999999999999" customHeight="1">
      <c r="A28" s="337" t="s">
        <v>83</v>
      </c>
      <c r="B28" s="338">
        <f>('[9]Всього безроб.20'!D27+'[9]Всього облік 20'!L27-'[9]Всього облік 20'!M27+'[9]Всього облік 20'!N27)-('[9]безроб.село 20'!D27+'[9]облік село 20'!K27-'[9]облік село 20'!L27+'[9]облік село 20'!M27)</f>
        <v>916</v>
      </c>
      <c r="C28" s="339">
        <f>('[9]Всього безроб.21'!D27+'[9]Всього облік 21'!L27-'[9]Всього облік 21'!M27+'[9]Всього облік 21'!N27)-('[9]безроб.село 21'!D27+'[9]облік.село 21'!K27-'[9]облік.село 21'!L27+'[9]облік.село 21'!M27)</f>
        <v>88</v>
      </c>
      <c r="D28" s="340">
        <f t="shared" si="0"/>
        <v>9.606986899563319</v>
      </c>
      <c r="E28" s="338">
        <f>'[9]Всього безроб.20'!D27-'[9]безроб.село 20'!D27</f>
        <v>554</v>
      </c>
      <c r="F28" s="339">
        <f>'[9]Всього безроб.21'!D27-'[9]безроб.село 21'!D27</f>
        <v>21</v>
      </c>
      <c r="G28" s="340">
        <f t="shared" si="1"/>
        <v>3.790613718411552</v>
      </c>
      <c r="H28" s="339">
        <f>('[9]Всього безроб.20'!F27+'[9]Всього облік 20'!D27)-('[9]безроб.село 20'!F27+'[9]облік село 20'!D27)</f>
        <v>273</v>
      </c>
      <c r="I28" s="338">
        <f>('[9]Всього безроб.21'!F27+'[9]Всього облік 21'!D27)-('[9]безроб.село 21'!F27+'[9]облік.село 21'!D27)</f>
        <v>15</v>
      </c>
      <c r="J28" s="341">
        <f t="shared" si="2"/>
        <v>5.4945054945054945</v>
      </c>
      <c r="K28" s="338">
        <f>'[9]Всього безроб.20'!J27-'[9]безроб.село 20'!J27</f>
        <v>79</v>
      </c>
      <c r="L28" s="338">
        <f>'[9]Всього безроб.21'!J27-'[9]безроб.село 21'!J27</f>
        <v>2</v>
      </c>
      <c r="M28" s="341">
        <f t="shared" si="3"/>
        <v>2.5316455696202533</v>
      </c>
      <c r="N28" s="339">
        <f>'[9]Всього безроб.20'!K27+'[9]Всього безроб.20'!L27-'[9]безроб.село 20'!K27-'[9]безроб.село 20'!L27</f>
        <v>4</v>
      </c>
      <c r="O28" s="338">
        <f>'[9]Всього безроб.21'!K27+'[9]Всього безроб.21'!L27-'[9]безроб.село 21'!K27-'[9]безроб.село 21'!L27</f>
        <v>4</v>
      </c>
      <c r="P28" s="341">
        <f t="shared" si="4"/>
        <v>100</v>
      </c>
      <c r="Q28" s="339">
        <f>'[9]Всього безроб.20'!M27-'[9]безроб.село 20'!M27</f>
        <v>535</v>
      </c>
      <c r="R28" s="338">
        <f>'[9]Всього безроб.21'!M27-'[9]безроб.село 21'!M27</f>
        <v>21</v>
      </c>
      <c r="S28" s="341">
        <f t="shared" si="5"/>
        <v>3.9252336448598131</v>
      </c>
      <c r="T28" s="338">
        <f>('[9]Всього безроб.20'!P27+'[9]Всього облік 20'!N27)-('[9]облік село 20'!M27+'[9]безроб.село 20'!P27)</f>
        <v>557</v>
      </c>
      <c r="U28" s="338">
        <f>('[9]Всього безроб.21'!P27+'[9]Всього облік 21'!N27)-('[9]безроб.село 21'!P27+'[9]облік.село 21'!M27)</f>
        <v>60</v>
      </c>
      <c r="V28" s="341">
        <f t="shared" si="6"/>
        <v>10.771992818671453</v>
      </c>
      <c r="W28" s="342">
        <f>'[9]Всього безроб.20'!P27-'[9]безроб.село 20'!P27</f>
        <v>195</v>
      </c>
      <c r="X28" s="342">
        <f>'[9]Всього безроб.21'!P27-'[9]безроб.село 21'!P27</f>
        <v>8</v>
      </c>
      <c r="Y28" s="341">
        <f t="shared" si="7"/>
        <v>4.1025641025641022</v>
      </c>
      <c r="Z28" s="338">
        <f>'[9]Всього безроб.20'!T27-'[9]безроб.село 20'!T27</f>
        <v>177</v>
      </c>
      <c r="AA28" s="338">
        <f>'[9]Всього безроб.21'!T27-'[9]безроб.село 21'!T27</f>
        <v>8</v>
      </c>
      <c r="AB28" s="341">
        <f t="shared" si="8"/>
        <v>4.5197740112994351</v>
      </c>
      <c r="AC28" s="343"/>
      <c r="AD28" s="344"/>
      <c r="AE28" s="344"/>
      <c r="AF28" s="344"/>
    </row>
    <row r="29" spans="1:32" ht="16.149999999999999" customHeight="1">
      <c r="A29" s="337" t="s">
        <v>84</v>
      </c>
      <c r="B29" s="338">
        <f>('[9]Всього безроб.20'!D28+'[9]Всього облік 20'!L28-'[9]Всього облік 20'!M28+'[9]Всього облік 20'!N28)-('[9]безроб.село 20'!D28+'[9]облік село 20'!K28-'[9]облік село 20'!L28+'[9]облік село 20'!M28)</f>
        <v>412</v>
      </c>
      <c r="C29" s="339">
        <f>('[9]Всього безроб.21'!D28+'[9]Всього облік 21'!L28-'[9]Всього облік 21'!M28+'[9]Всього облік 21'!N28)-('[9]безроб.село 21'!D28+'[9]облік.село 21'!K28-'[9]облік.село 21'!L28+'[9]облік.село 21'!M28)</f>
        <v>45</v>
      </c>
      <c r="D29" s="340">
        <f t="shared" si="0"/>
        <v>10.922330097087379</v>
      </c>
      <c r="E29" s="338">
        <f>'[9]Всього безроб.20'!D28-'[9]безроб.село 20'!D28</f>
        <v>342</v>
      </c>
      <c r="F29" s="339">
        <f>'[9]Всього безроб.21'!D28-'[9]безроб.село 21'!D28</f>
        <v>30</v>
      </c>
      <c r="G29" s="340">
        <f t="shared" si="1"/>
        <v>8.7719298245614024</v>
      </c>
      <c r="H29" s="339">
        <f>('[9]Всього безроб.20'!F28+'[9]Всього облік 20'!D28)-('[9]безроб.село 20'!F28+'[9]облік село 20'!D28)</f>
        <v>76</v>
      </c>
      <c r="I29" s="338">
        <f>('[9]Всього безроб.21'!F28+'[9]Всього облік 21'!D28)-('[9]безроб.село 21'!F28+'[9]облік.село 21'!D28)</f>
        <v>8</v>
      </c>
      <c r="J29" s="341">
        <f t="shared" si="2"/>
        <v>10.526315789473683</v>
      </c>
      <c r="K29" s="338">
        <f>'[9]Всього безроб.20'!J28-'[9]безроб.село 20'!J28</f>
        <v>2</v>
      </c>
      <c r="L29" s="338">
        <f>'[9]Всього безроб.21'!J28-'[9]безроб.село 21'!J28</f>
        <v>1</v>
      </c>
      <c r="M29" s="341">
        <v>0</v>
      </c>
      <c r="N29" s="339">
        <f>'[9]Всього безроб.20'!K28+'[9]Всього безроб.20'!L28-'[9]безроб.село 20'!K28-'[9]безроб.село 20'!L28</f>
        <v>18</v>
      </c>
      <c r="O29" s="338">
        <f>'[9]Всього безроб.21'!K28+'[9]Всього безроб.21'!L28-'[9]безроб.село 21'!K28-'[9]безроб.село 21'!L28</f>
        <v>2</v>
      </c>
      <c r="P29" s="341">
        <f t="shared" si="4"/>
        <v>11.111111111111111</v>
      </c>
      <c r="Q29" s="339">
        <f>'[9]Всього безроб.20'!M28-'[9]безроб.село 20'!M28</f>
        <v>331</v>
      </c>
      <c r="R29" s="338">
        <f>'[9]Всього безроб.21'!M28-'[9]безроб.село 21'!M28</f>
        <v>28</v>
      </c>
      <c r="S29" s="341">
        <f t="shared" si="5"/>
        <v>8.4592145015105746</v>
      </c>
      <c r="T29" s="338">
        <f>('[9]Всього безроб.20'!P28+'[9]Всього облік 20'!N28)-('[9]облік село 20'!M28+'[9]безроб.село 20'!P28)</f>
        <v>228</v>
      </c>
      <c r="U29" s="338">
        <f>('[9]Всього безроб.21'!P28+'[9]Всього облік 21'!N28)-('[9]безроб.село 21'!P28+'[9]облік.село 21'!M28)</f>
        <v>16</v>
      </c>
      <c r="V29" s="341">
        <f t="shared" si="6"/>
        <v>7.0175438596491224</v>
      </c>
      <c r="W29" s="342">
        <f>'[9]Всього безроб.20'!P28-'[9]безроб.село 20'!P28</f>
        <v>165</v>
      </c>
      <c r="X29" s="342">
        <f>'[9]Всього безроб.21'!P28-'[9]безроб.село 21'!P28</f>
        <v>7</v>
      </c>
      <c r="Y29" s="341">
        <f t="shared" si="7"/>
        <v>4.2424242424242431</v>
      </c>
      <c r="Z29" s="338">
        <f>'[9]Всього безроб.20'!T28-'[9]безроб.село 20'!T28</f>
        <v>145</v>
      </c>
      <c r="AA29" s="338">
        <f>'[9]Всього безроб.21'!T28-'[9]безроб.село 21'!T28</f>
        <v>7</v>
      </c>
      <c r="AB29" s="341">
        <f t="shared" si="8"/>
        <v>4.8275862068965516</v>
      </c>
      <c r="AC29" s="343"/>
      <c r="AD29" s="344"/>
      <c r="AE29" s="344"/>
      <c r="AF29" s="344"/>
    </row>
    <row r="30" spans="1:32" ht="16.149999999999999" customHeight="1">
      <c r="A30" s="337" t="s">
        <v>85</v>
      </c>
      <c r="B30" s="338">
        <f>('[9]Всього безроб.20'!D29+'[9]Всього облік 20'!L29-'[9]Всього облік 20'!M29+'[9]Всього облік 20'!N29)-('[9]безроб.село 20'!D29+'[9]облік село 20'!K29-'[9]облік село 20'!L29+'[9]облік село 20'!M29)</f>
        <v>1234</v>
      </c>
      <c r="C30" s="339">
        <f>('[9]Всього безроб.21'!D29+'[9]Всього облік 21'!L29-'[9]Всього облік 21'!M29+'[9]Всього облік 21'!N29)-('[9]безроб.село 21'!D29+'[9]облік.село 21'!K29-'[9]облік.село 21'!L29+'[9]облік.село 21'!M29)</f>
        <v>1190</v>
      </c>
      <c r="D30" s="340">
        <f t="shared" si="0"/>
        <v>96.434359805510539</v>
      </c>
      <c r="E30" s="338">
        <f>'[9]Всього безроб.20'!D29-'[9]безроб.село 20'!D29</f>
        <v>877</v>
      </c>
      <c r="F30" s="339">
        <f>'[9]Всього безроб.21'!D29-'[9]безроб.село 21'!D29</f>
        <v>845</v>
      </c>
      <c r="G30" s="340">
        <f t="shared" si="1"/>
        <v>96.35119726339795</v>
      </c>
      <c r="H30" s="339">
        <f>('[9]Всього безроб.20'!F29+'[9]Всього облік 20'!D29)-('[9]безроб.село 20'!F29+'[9]облік село 20'!D29)</f>
        <v>219</v>
      </c>
      <c r="I30" s="338">
        <f>('[9]Всього безроб.21'!F29+'[9]Всього облік 21'!D29)-('[9]безроб.село 21'!F29+'[9]облік.село 21'!D29)</f>
        <v>216</v>
      </c>
      <c r="J30" s="341">
        <f t="shared" si="2"/>
        <v>98.630136986301366</v>
      </c>
      <c r="K30" s="338">
        <f>'[9]Всього безроб.20'!J29-'[9]безроб.село 20'!J29</f>
        <v>4</v>
      </c>
      <c r="L30" s="338">
        <f>'[9]Всього безроб.21'!J29-'[9]безроб.село 21'!J29</f>
        <v>36</v>
      </c>
      <c r="M30" s="341">
        <f t="shared" si="3"/>
        <v>900</v>
      </c>
      <c r="N30" s="339">
        <f>'[9]Всього безроб.20'!K29+'[9]Всього безроб.20'!L29-'[9]безроб.село 20'!K29-'[9]безроб.село 20'!L29</f>
        <v>3</v>
      </c>
      <c r="O30" s="338">
        <f>'[9]Всього безроб.21'!K29+'[9]Всього безроб.21'!L29-'[9]безроб.село 21'!K29-'[9]безроб.село 21'!L29</f>
        <v>13</v>
      </c>
      <c r="P30" s="341">
        <f t="shared" si="4"/>
        <v>433.33333333333331</v>
      </c>
      <c r="Q30" s="339">
        <f>'[9]Всього безроб.20'!M29-'[9]безроб.село 20'!M29</f>
        <v>758</v>
      </c>
      <c r="R30" s="338">
        <f>'[9]Всього безроб.21'!M29-'[9]безроб.село 21'!M29</f>
        <v>672</v>
      </c>
      <c r="S30" s="341">
        <f t="shared" si="5"/>
        <v>88.654353562005269</v>
      </c>
      <c r="T30" s="338">
        <f>('[9]Всього безроб.20'!P29+'[9]Всього облік 20'!N29)-('[9]облік село 20'!M29+'[9]безроб.село 20'!P29)</f>
        <v>708</v>
      </c>
      <c r="U30" s="338">
        <f>('[9]Всього безроб.21'!P29+'[9]Всього облік 21'!N29)-('[9]безроб.село 21'!P29+'[9]облік.село 21'!M29)</f>
        <v>496</v>
      </c>
      <c r="V30" s="341">
        <f t="shared" si="6"/>
        <v>70.056497175141246</v>
      </c>
      <c r="W30" s="342">
        <f>'[9]Всього безроб.20'!P29-'[9]безроб.село 20'!P29</f>
        <v>438</v>
      </c>
      <c r="X30" s="342">
        <f>'[9]Всього безроб.21'!P29-'[9]безроб.село 21'!P29</f>
        <v>256</v>
      </c>
      <c r="Y30" s="341">
        <f t="shared" si="7"/>
        <v>58.447488584474883</v>
      </c>
      <c r="Z30" s="338">
        <f>'[9]Всього безроб.20'!T29-'[9]безроб.село 20'!T29</f>
        <v>376</v>
      </c>
      <c r="AA30" s="338">
        <f>'[9]Всього безроб.21'!T29-'[9]безроб.село 21'!T29</f>
        <v>233</v>
      </c>
      <c r="AB30" s="341">
        <f t="shared" si="8"/>
        <v>61.968085106382972</v>
      </c>
      <c r="AC30" s="343"/>
      <c r="AD30" s="344"/>
      <c r="AE30" s="344"/>
      <c r="AF30" s="344"/>
    </row>
    <row r="31" spans="1:32" ht="16.149999999999999" customHeight="1">
      <c r="A31" s="346" t="s">
        <v>86</v>
      </c>
      <c r="B31" s="338">
        <f>('[9]Всього безроб.20'!D30+'[9]Всього облік 20'!L30-'[9]Всього облік 20'!M30+'[9]Всього облік 20'!N30)-('[9]безроб.село 20'!D30+'[9]облік село 20'!K30-'[9]облік село 20'!L30+'[9]облік село 20'!M30)</f>
        <v>1221</v>
      </c>
      <c r="C31" s="339">
        <f>('[9]Всього безроб.21'!D30+'[9]Всього облік 21'!L30-'[9]Всього облік 21'!M30+'[9]Всього облік 21'!N30)-('[9]безроб.село 21'!D30+'[9]облік.село 21'!K30-'[9]облік.село 21'!L30+'[9]облік.село 21'!M30)</f>
        <v>1102</v>
      </c>
      <c r="D31" s="340">
        <f t="shared" si="0"/>
        <v>90.253890253890262</v>
      </c>
      <c r="E31" s="338">
        <f>'[9]Всього безроб.20'!D30-'[9]безроб.село 20'!D30</f>
        <v>650</v>
      </c>
      <c r="F31" s="339">
        <f>'[9]Всього безроб.21'!D30-'[9]безроб.село 21'!D30</f>
        <v>583</v>
      </c>
      <c r="G31" s="340">
        <f t="shared" si="1"/>
        <v>89.692307692307693</v>
      </c>
      <c r="H31" s="339">
        <f>('[9]Всього безроб.20'!F30+'[9]Всього облік 20'!D30)-('[9]безроб.село 20'!F30+'[9]облік село 20'!D30)</f>
        <v>339</v>
      </c>
      <c r="I31" s="338">
        <f>('[9]Всього безроб.21'!F30+'[9]Всього облік 21'!D30)-('[9]безроб.село 21'!F30+'[9]облік.село 21'!D30)</f>
        <v>230</v>
      </c>
      <c r="J31" s="341">
        <f t="shared" si="2"/>
        <v>67.846607669616517</v>
      </c>
      <c r="K31" s="338">
        <f>'[9]Всього безроб.20'!J30-'[9]безроб.село 20'!J30</f>
        <v>12</v>
      </c>
      <c r="L31" s="338">
        <f>'[9]Всього безроб.21'!J30-'[9]безроб.село 21'!J30</f>
        <v>14</v>
      </c>
      <c r="M31" s="341">
        <f t="shared" si="3"/>
        <v>116.66666666666667</v>
      </c>
      <c r="N31" s="339">
        <f>'[9]Всього безроб.20'!K30+'[9]Всього безроб.20'!L30-'[9]безроб.село 20'!K30-'[9]безроб.село 20'!L30</f>
        <v>0</v>
      </c>
      <c r="O31" s="338">
        <f>'[9]Всього безроб.21'!K30+'[9]Всього безроб.21'!L30-'[9]безроб.село 21'!K30-'[9]безроб.село 21'!L30</f>
        <v>0</v>
      </c>
      <c r="P31" s="341">
        <v>0</v>
      </c>
      <c r="Q31" s="339">
        <f>'[9]Всього безроб.20'!M30-'[9]безроб.село 20'!M30</f>
        <v>622</v>
      </c>
      <c r="R31" s="338">
        <f>'[9]Всього безроб.21'!M30-'[9]безроб.село 21'!M30</f>
        <v>496</v>
      </c>
      <c r="S31" s="341">
        <f t="shared" si="5"/>
        <v>79.742765273311903</v>
      </c>
      <c r="T31" s="338">
        <f>('[9]Всього безроб.20'!P30+'[9]Всього облік 20'!N30)-('[9]облік село 20'!M30+'[9]безроб.село 20'!P30)</f>
        <v>713</v>
      </c>
      <c r="U31" s="338">
        <f>('[9]Всього безроб.21'!P30+'[9]Всього облік 21'!N30)-('[9]безроб.село 21'!P30+'[9]облік.село 21'!M30)</f>
        <v>565</v>
      </c>
      <c r="V31" s="341">
        <f t="shared" si="6"/>
        <v>79.242636746143063</v>
      </c>
      <c r="W31" s="342">
        <f>'[9]Всього безроб.20'!P30-'[9]безроб.село 20'!P30</f>
        <v>263</v>
      </c>
      <c r="X31" s="342">
        <f>'[9]Всього безроб.21'!P30-'[9]безроб.село 21'!P30</f>
        <v>145</v>
      </c>
      <c r="Y31" s="341">
        <f t="shared" si="7"/>
        <v>55.133079847908753</v>
      </c>
      <c r="Z31" s="338">
        <f>'[9]Всього безроб.20'!T30-'[9]безроб.село 20'!T30</f>
        <v>234</v>
      </c>
      <c r="AA31" s="338">
        <f>'[9]Всього безроб.21'!T30-'[9]безроб.село 21'!T30</f>
        <v>121</v>
      </c>
      <c r="AB31" s="341">
        <f t="shared" si="8"/>
        <v>51.709401709401718</v>
      </c>
      <c r="AC31" s="343"/>
      <c r="AD31" s="344"/>
      <c r="AE31" s="344"/>
      <c r="AF31" s="344"/>
    </row>
    <row r="32" spans="1:32" ht="16.149999999999999" customHeight="1">
      <c r="A32" s="347" t="s">
        <v>87</v>
      </c>
      <c r="B32" s="338">
        <f>('[9]Всього безроб.20'!D31+'[9]Всього облік 20'!L31-'[9]Всього облік 20'!M31+'[9]Всього облік 20'!N31)-('[9]безроб.село 20'!D31+'[9]облік село 20'!K31-'[9]облік село 20'!L31+'[9]облік село 20'!M31)</f>
        <v>239</v>
      </c>
      <c r="C32" s="339">
        <f>('[9]Всього безроб.21'!D31+'[9]Всього облік 21'!L31-'[9]Всього облік 21'!M31+'[9]Всього облік 21'!N31)-('[9]безроб.село 21'!D31+'[9]облік.село 21'!K31-'[9]облік.село 21'!L31+'[9]облік.село 21'!M31)</f>
        <v>214</v>
      </c>
      <c r="D32" s="340">
        <f t="shared" si="0"/>
        <v>89.539748953974893</v>
      </c>
      <c r="E32" s="338">
        <f>'[9]Всього безроб.20'!D31-'[9]безроб.село 20'!D31</f>
        <v>206</v>
      </c>
      <c r="F32" s="339">
        <f>'[9]Всього безроб.21'!D31-'[9]безроб.село 21'!D31</f>
        <v>196</v>
      </c>
      <c r="G32" s="340">
        <f t="shared" si="1"/>
        <v>95.145631067961162</v>
      </c>
      <c r="H32" s="339">
        <f>('[9]Всього безроб.20'!F31+'[9]Всього облік 20'!D31)-('[9]безроб.село 20'!F31+'[9]облік село 20'!D31)</f>
        <v>47</v>
      </c>
      <c r="I32" s="338">
        <f>('[9]Всього безроб.21'!F31+'[9]Всього облік 21'!D31)-('[9]безроб.село 21'!F31+'[9]облік.село 21'!D31)</f>
        <v>38</v>
      </c>
      <c r="J32" s="341">
        <f t="shared" si="2"/>
        <v>80.851063829787222</v>
      </c>
      <c r="K32" s="338">
        <f>'[9]Всього безроб.20'!J31-'[9]безроб.село 20'!J31</f>
        <v>3</v>
      </c>
      <c r="L32" s="338">
        <f>'[9]Всього безроб.21'!J31-'[9]безроб.село 21'!J31</f>
        <v>8</v>
      </c>
      <c r="M32" s="341">
        <f t="shared" si="3"/>
        <v>266.66666666666663</v>
      </c>
      <c r="N32" s="339">
        <f>'[9]Всього безроб.20'!K31+'[9]Всього безроб.20'!L31-'[9]безроб.село 20'!K31-'[9]безроб.село 20'!L31</f>
        <v>2</v>
      </c>
      <c r="O32" s="338">
        <f>'[9]Всього безроб.21'!K31+'[9]Всього безроб.21'!L31-'[9]безроб.село 21'!K31-'[9]безроб.село 21'!L31</f>
        <v>2</v>
      </c>
      <c r="P32" s="341">
        <f t="shared" si="4"/>
        <v>100</v>
      </c>
      <c r="Q32" s="339">
        <f>'[9]Всього безроб.20'!M31-'[9]безроб.село 20'!M31</f>
        <v>201</v>
      </c>
      <c r="R32" s="338">
        <f>'[9]Всього безроб.21'!M31-'[9]безроб.село 21'!M31</f>
        <v>185</v>
      </c>
      <c r="S32" s="341">
        <f t="shared" si="5"/>
        <v>92.039800995024876</v>
      </c>
      <c r="T32" s="338">
        <f>('[9]Всього безроб.20'!P31+'[9]Всього облік 20'!N31)-('[9]облік село 20'!M31+'[9]безроб.село 20'!P31)</f>
        <v>112</v>
      </c>
      <c r="U32" s="338">
        <f>('[9]Всього безроб.21'!P31+'[9]Всього облік 21'!N31)-('[9]безроб.село 21'!P31+'[9]облік.село 21'!M31)</f>
        <v>84</v>
      </c>
      <c r="V32" s="341">
        <f t="shared" si="6"/>
        <v>75</v>
      </c>
      <c r="W32" s="342">
        <f>'[9]Всього безроб.20'!P31-'[9]безроб.село 20'!P31</f>
        <v>104</v>
      </c>
      <c r="X32" s="342">
        <f>'[9]Всього безроб.21'!P31-'[9]безроб.село 21'!P31</f>
        <v>79</v>
      </c>
      <c r="Y32" s="341">
        <f t="shared" si="7"/>
        <v>75.961538461538453</v>
      </c>
      <c r="Z32" s="338">
        <f>'[9]Всього безроб.20'!T31-'[9]безроб.село 20'!T31</f>
        <v>92</v>
      </c>
      <c r="AA32" s="338">
        <f>'[9]Всього безроб.21'!T31-'[9]безроб.село 21'!T31</f>
        <v>76</v>
      </c>
      <c r="AB32" s="341">
        <f t="shared" si="8"/>
        <v>82.608695652173907</v>
      </c>
      <c r="AC32" s="343"/>
      <c r="AD32" s="344"/>
      <c r="AE32" s="344"/>
      <c r="AF32" s="344"/>
    </row>
    <row r="33" spans="1:32" ht="16.149999999999999" customHeight="1">
      <c r="A33" s="347" t="s">
        <v>88</v>
      </c>
      <c r="B33" s="338">
        <f>('[9]Всього безроб.20'!D32+'[9]Всього облік 20'!L32-'[9]Всього облік 20'!M32+'[9]Всього облік 20'!N32)-('[9]безроб.село 20'!D32+'[9]облік село 20'!K32-'[9]облік село 20'!L32+'[9]облік село 20'!M32)</f>
        <v>347</v>
      </c>
      <c r="C33" s="339">
        <f>('[9]Всього безроб.21'!D32+'[9]Всього облік 21'!L32-'[9]Всього облік 21'!M32+'[9]Всього облік 21'!N32)-('[9]безроб.село 21'!D32+'[9]облік.село 21'!K32-'[9]облік.село 21'!L32+'[9]облік.село 21'!M32)</f>
        <v>384</v>
      </c>
      <c r="D33" s="340">
        <f t="shared" si="0"/>
        <v>110.6628242074928</v>
      </c>
      <c r="E33" s="338">
        <f>'[9]Всього безроб.20'!D32-'[9]безроб.село 20'!D32</f>
        <v>200</v>
      </c>
      <c r="F33" s="339">
        <f>'[9]Всього безроб.21'!D32-'[9]безроб.село 21'!D32</f>
        <v>249</v>
      </c>
      <c r="G33" s="340">
        <f t="shared" si="1"/>
        <v>124.50000000000001</v>
      </c>
      <c r="H33" s="339">
        <f>('[9]Всього безроб.20'!F32+'[9]Всього облік 20'!D32)-('[9]безроб.село 20'!F32+'[9]облік село 20'!D32)</f>
        <v>54</v>
      </c>
      <c r="I33" s="338">
        <f>('[9]Всього безроб.21'!F32+'[9]Всього облік 21'!D32)-('[9]безроб.село 21'!F32+'[9]облік.село 21'!D32)</f>
        <v>75</v>
      </c>
      <c r="J33" s="341">
        <f t="shared" si="2"/>
        <v>138.88888888888889</v>
      </c>
      <c r="K33" s="338">
        <f>'[9]Всього безроб.20'!J32-'[9]безроб.село 20'!J32</f>
        <v>6</v>
      </c>
      <c r="L33" s="338">
        <f>'[9]Всього безроб.21'!J32-'[9]безроб.село 21'!J32</f>
        <v>15</v>
      </c>
      <c r="M33" s="341">
        <f t="shared" si="3"/>
        <v>250</v>
      </c>
      <c r="N33" s="339">
        <f>'[9]Всього безроб.20'!K32+'[9]Всього безроб.20'!L32-'[9]безроб.село 20'!K32-'[9]безроб.село 20'!L32</f>
        <v>11</v>
      </c>
      <c r="O33" s="338">
        <f>'[9]Всього безроб.21'!K32+'[9]Всього безроб.21'!L32-'[9]безроб.село 21'!K32-'[9]безроб.село 21'!L32</f>
        <v>12</v>
      </c>
      <c r="P33" s="341">
        <f t="shared" si="4"/>
        <v>109.09090909090908</v>
      </c>
      <c r="Q33" s="339">
        <f>'[9]Всього безроб.20'!M32-'[9]безроб.село 20'!M32</f>
        <v>189</v>
      </c>
      <c r="R33" s="338">
        <f>'[9]Всього безроб.21'!M32-'[9]безроб.село 21'!M32</f>
        <v>245</v>
      </c>
      <c r="S33" s="341">
        <f t="shared" si="5"/>
        <v>129.62962962962962</v>
      </c>
      <c r="T33" s="338">
        <f>('[9]Всього безроб.20'!P32+'[9]Всього облік 20'!N32)-('[9]облік село 20'!M32+'[9]безроб.село 20'!P32)</f>
        <v>211</v>
      </c>
      <c r="U33" s="338">
        <f>('[9]Всього безроб.21'!P32+'[9]Всього облік 21'!N32)-('[9]безроб.село 21'!P32+'[9]облік.село 21'!M32)</f>
        <v>180</v>
      </c>
      <c r="V33" s="341">
        <f t="shared" si="6"/>
        <v>85.308056872037923</v>
      </c>
      <c r="W33" s="342">
        <f>'[9]Всього безроб.20'!P32-'[9]безроб.село 20'!P32</f>
        <v>96</v>
      </c>
      <c r="X33" s="342">
        <f>'[9]Всього безроб.21'!P32-'[9]безроб.село 21'!P32</f>
        <v>79</v>
      </c>
      <c r="Y33" s="341">
        <f t="shared" si="7"/>
        <v>82.291666666666657</v>
      </c>
      <c r="Z33" s="338">
        <f>'[9]Всього безроб.20'!T32-'[9]безроб.село 20'!T32</f>
        <v>80</v>
      </c>
      <c r="AA33" s="338">
        <f>'[9]Всього безроб.21'!T32-'[9]безроб.село 21'!T32</f>
        <v>76</v>
      </c>
      <c r="AB33" s="341">
        <f t="shared" si="8"/>
        <v>95</v>
      </c>
      <c r="AC33" s="343"/>
      <c r="AD33" s="344"/>
      <c r="AE33" s="344"/>
      <c r="AF33" s="344"/>
    </row>
    <row r="34" spans="1:32" ht="19.5" customHeight="1">
      <c r="A34" s="337" t="s">
        <v>89</v>
      </c>
      <c r="B34" s="338">
        <f>('[9]Всього безроб.20'!D33+'[9]Всього облік 20'!L33-'[9]Всього облік 20'!M33+'[9]Всього облік 20'!N33)-('[9]безроб.село 20'!D33+'[9]облік село 20'!K33-'[9]облік село 20'!L33+'[9]облік село 20'!M33)</f>
        <v>274</v>
      </c>
      <c r="C34" s="339">
        <f>('[9]Всього безроб.21'!D33+'[9]Всього облік 21'!L33-'[9]Всього облік 21'!M33+'[9]Всього облік 21'!N33)-('[9]безроб.село 21'!D33+'[9]облік.село 21'!K33-'[9]облік.село 21'!L33+'[9]облік.село 21'!M33)</f>
        <v>281</v>
      </c>
      <c r="D34" s="340">
        <f t="shared" si="0"/>
        <v>102.55474452554745</v>
      </c>
      <c r="E34" s="338">
        <f>'[9]Всього безроб.20'!D33-'[9]безроб.село 20'!D33</f>
        <v>210</v>
      </c>
      <c r="F34" s="339">
        <f>'[9]Всього безроб.21'!D33-'[9]безроб.село 21'!D33</f>
        <v>236</v>
      </c>
      <c r="G34" s="340">
        <f t="shared" si="1"/>
        <v>112.38095238095238</v>
      </c>
      <c r="H34" s="339">
        <f>('[9]Всього безроб.20'!F33+'[9]Всього облік 20'!D33)-('[9]безроб.село 20'!F33+'[9]облік село 20'!D33)</f>
        <v>61</v>
      </c>
      <c r="I34" s="338">
        <f>('[9]Всього безроб.21'!F33+'[9]Всього облік 21'!D33)-('[9]безроб.село 21'!F33+'[9]облік.село 21'!D33)</f>
        <v>75</v>
      </c>
      <c r="J34" s="341">
        <f t="shared" si="2"/>
        <v>122.95081967213115</v>
      </c>
      <c r="K34" s="338">
        <f>'[9]Всього безроб.20'!J33-'[9]безроб.село 20'!J33</f>
        <v>2</v>
      </c>
      <c r="L34" s="338">
        <f>'[9]Всього безроб.21'!J33-'[9]безроб.село 21'!J33</f>
        <v>7</v>
      </c>
      <c r="M34" s="341">
        <f t="shared" si="3"/>
        <v>350</v>
      </c>
      <c r="N34" s="339">
        <f>'[9]Всього безроб.20'!K33+'[9]Всього безроб.20'!L33-'[9]безроб.село 20'!K33-'[9]безроб.село 20'!L33</f>
        <v>4</v>
      </c>
      <c r="O34" s="338">
        <f>'[9]Всього безроб.21'!K33+'[9]Всього безроб.21'!L33-'[9]безроб.село 21'!K33-'[9]безроб.село 21'!L33</f>
        <v>1</v>
      </c>
      <c r="P34" s="341">
        <f t="shared" si="4"/>
        <v>25</v>
      </c>
      <c r="Q34" s="339">
        <f>'[9]Всього безроб.20'!M33-'[9]безроб.село 20'!M33</f>
        <v>208</v>
      </c>
      <c r="R34" s="338">
        <f>'[9]Всього безроб.21'!M33-'[9]безроб.село 21'!M33</f>
        <v>228</v>
      </c>
      <c r="S34" s="341">
        <f t="shared" si="5"/>
        <v>109.61538461538463</v>
      </c>
      <c r="T34" s="338">
        <f>('[9]Всього безроб.20'!P33+'[9]Всього облік 20'!N33)-('[9]облік село 20'!M33+'[9]безроб.село 20'!P33)</f>
        <v>117</v>
      </c>
      <c r="U34" s="338">
        <f>('[9]Всього безроб.21'!P33+'[9]Всього облік 21'!N33)-('[9]безроб.село 21'!P33+'[9]облік.село 21'!M33)</f>
        <v>101</v>
      </c>
      <c r="V34" s="341">
        <f t="shared" si="6"/>
        <v>86.324786324786331</v>
      </c>
      <c r="W34" s="342">
        <f>'[9]Всього безроб.20'!P33-'[9]безроб.село 20'!P33</f>
        <v>83</v>
      </c>
      <c r="X34" s="342">
        <f>'[9]Всього безроб.21'!P33-'[9]безроб.село 21'!P33</f>
        <v>71</v>
      </c>
      <c r="Y34" s="341">
        <f t="shared" si="7"/>
        <v>85.542168674698786</v>
      </c>
      <c r="Z34" s="338">
        <f>'[9]Всього безроб.20'!T33-'[9]безроб.село 20'!T33</f>
        <v>82</v>
      </c>
      <c r="AA34" s="338">
        <f>'[9]Всього безроб.21'!T33-'[9]безроб.село 21'!T33</f>
        <v>69</v>
      </c>
      <c r="AB34" s="341">
        <f t="shared" si="8"/>
        <v>84.146341463414629</v>
      </c>
    </row>
    <row r="35" spans="1:32" ht="18" customHeight="1">
      <c r="A35" s="346" t="s">
        <v>90</v>
      </c>
      <c r="B35" s="338">
        <f>('[9]Всього безроб.20'!D34+'[9]Всього облік 20'!L34-'[9]Всього облік 20'!M34+'[9]Всього облік 20'!N34)-('[9]безроб.село 20'!D34+'[9]облік село 20'!K34-'[9]облік село 20'!L34+'[9]облік село 20'!M34)</f>
        <v>441</v>
      </c>
      <c r="C35" s="339">
        <f>('[9]Всього безроб.21'!D34+'[9]Всього облік 21'!L34-'[9]Всього облік 21'!M34+'[9]Всього облік 21'!N34)-('[9]безроб.село 21'!D34+'[9]облік.село 21'!K34-'[9]облік.село 21'!L34+'[9]облік.село 21'!M34)</f>
        <v>332</v>
      </c>
      <c r="D35" s="340">
        <f t="shared" si="0"/>
        <v>75.283446712018147</v>
      </c>
      <c r="E35" s="338">
        <f>'[9]Всього безроб.20'!D34-'[9]безроб.село 20'!D34</f>
        <v>317</v>
      </c>
      <c r="F35" s="339">
        <f>'[9]Всього безроб.21'!D34-'[9]безроб.село 21'!D34</f>
        <v>279</v>
      </c>
      <c r="G35" s="340">
        <f t="shared" si="1"/>
        <v>88.012618296529965</v>
      </c>
      <c r="H35" s="339">
        <f>('[9]Всього безроб.20'!F34+'[9]Всього облік 20'!D34)-('[9]безроб.село 20'!F34+'[9]облік село 20'!D34)</f>
        <v>164</v>
      </c>
      <c r="I35" s="338">
        <f>('[9]Всього безроб.21'!F34+'[9]Всього облік 21'!D34)-('[9]безроб.село 21'!F34+'[9]облік.село 21'!D34)</f>
        <v>103</v>
      </c>
      <c r="J35" s="341">
        <f t="shared" si="2"/>
        <v>62.804878048780488</v>
      </c>
      <c r="K35" s="338">
        <f>'[9]Всього безроб.20'!J34-'[9]безроб.село 20'!J34</f>
        <v>11</v>
      </c>
      <c r="L35" s="338">
        <f>'[9]Всього безроб.21'!J34-'[9]безроб.село 21'!J34</f>
        <v>7</v>
      </c>
      <c r="M35" s="341">
        <f t="shared" si="3"/>
        <v>63.636363636363633</v>
      </c>
      <c r="N35" s="339">
        <f>'[9]Всього безроб.20'!K34+'[9]Всього безроб.20'!L34-'[9]безроб.село 20'!K34-'[9]безроб.село 20'!L34</f>
        <v>1</v>
      </c>
      <c r="O35" s="338">
        <f>'[9]Всього безроб.21'!K34+'[9]Всього безроб.21'!L34-'[9]безроб.село 21'!K34-'[9]безроб.село 21'!L34</f>
        <v>0</v>
      </c>
      <c r="P35" s="341">
        <f t="shared" si="4"/>
        <v>0</v>
      </c>
      <c r="Q35" s="339">
        <f>'[9]Всього безроб.20'!M34-'[9]безроб.село 20'!M34</f>
        <v>274</v>
      </c>
      <c r="R35" s="338">
        <f>'[9]Всього безроб.21'!M34-'[9]безроб.село 21'!M34</f>
        <v>258</v>
      </c>
      <c r="S35" s="341">
        <f t="shared" si="5"/>
        <v>94.160583941605836</v>
      </c>
      <c r="T35" s="338">
        <f>('[9]Всього безроб.20'!P34+'[9]Всього облік 20'!N34)-('[9]облік село 20'!M34+'[9]безроб.село 20'!P34)</f>
        <v>159</v>
      </c>
      <c r="U35" s="338">
        <f>('[9]Всього безроб.21'!P34+'[9]Всього облік 21'!N34)-('[9]безроб.село 21'!P34+'[9]облік.село 21'!M34)</f>
        <v>95</v>
      </c>
      <c r="V35" s="341">
        <f t="shared" si="6"/>
        <v>59.74842767295597</v>
      </c>
      <c r="W35" s="342">
        <f>'[9]Всього безроб.20'!P34-'[9]безроб.село 20'!P34</f>
        <v>134</v>
      </c>
      <c r="X35" s="342">
        <f>'[9]Всього безроб.21'!P34-'[9]безроб.село 21'!P34</f>
        <v>91</v>
      </c>
      <c r="Y35" s="341">
        <f t="shared" si="7"/>
        <v>67.910447761194021</v>
      </c>
      <c r="Z35" s="338">
        <f>'[9]Всього безроб.20'!T34-'[9]безроб.село 20'!T34</f>
        <v>124</v>
      </c>
      <c r="AA35" s="338">
        <f>'[9]Всього безроб.21'!T34-'[9]безроб.село 21'!T34</f>
        <v>82</v>
      </c>
      <c r="AB35" s="341">
        <f t="shared" si="8"/>
        <v>66.129032258064512</v>
      </c>
    </row>
    <row r="36" spans="1:32" ht="19.5" customHeight="1">
      <c r="A36" s="347" t="s">
        <v>91</v>
      </c>
      <c r="B36" s="338">
        <f>('[9]Всього безроб.20'!D35+'[9]Всього облік 20'!L35-'[9]Всього облік 20'!M35+'[9]Всього облік 20'!N35)-('[9]безроб.село 20'!D35+'[9]облік село 20'!K35-'[9]облік село 20'!L35+'[9]облік село 20'!M35)</f>
        <v>1471</v>
      </c>
      <c r="C36" s="339">
        <f>('[9]Всього безроб.21'!D35+'[9]Всього облік 21'!L35-'[9]Всього облік 21'!M35+'[9]Всього облік 21'!N35)-('[9]безроб.село 21'!D35+'[9]облік.село 21'!K35-'[9]облік.село 21'!L35+'[9]облік.село 21'!M35)</f>
        <v>1292</v>
      </c>
      <c r="D36" s="340">
        <f t="shared" si="0"/>
        <v>87.83140720598233</v>
      </c>
      <c r="E36" s="338">
        <f>'[9]Всього безроб.20'!D35-'[9]безроб.село 20'!D35</f>
        <v>1243</v>
      </c>
      <c r="F36" s="339">
        <f>'[9]Всього безроб.21'!D35-'[9]безроб.село 21'!D35</f>
        <v>1214</v>
      </c>
      <c r="G36" s="340">
        <f t="shared" si="1"/>
        <v>97.666934835076418</v>
      </c>
      <c r="H36" s="339">
        <f>('[9]Всього безроб.20'!F35+'[9]Всього облік 20'!D35)-('[9]безроб.село 20'!F35+'[9]облік село 20'!D35)</f>
        <v>424</v>
      </c>
      <c r="I36" s="338">
        <f>('[9]Всього безроб.21'!F35+'[9]Всього облік 21'!D35)-('[9]безроб.село 21'!F35+'[9]облік.село 21'!D35)</f>
        <v>352</v>
      </c>
      <c r="J36" s="341">
        <f t="shared" si="2"/>
        <v>83.018867924528308</v>
      </c>
      <c r="K36" s="338">
        <f>'[9]Всього безроб.20'!J35-'[9]безроб.село 20'!J35</f>
        <v>89</v>
      </c>
      <c r="L36" s="338">
        <f>'[9]Всього безроб.21'!J35-'[9]безроб.село 21'!J35</f>
        <v>98</v>
      </c>
      <c r="M36" s="341">
        <f t="shared" si="3"/>
        <v>110.11235955056181</v>
      </c>
      <c r="N36" s="339">
        <f>'[9]Всього безроб.20'!K35+'[9]Всього безроб.20'!L35-'[9]безроб.село 20'!K35-'[9]безроб.село 20'!L35</f>
        <v>49</v>
      </c>
      <c r="O36" s="338">
        <f>'[9]Всього безроб.21'!K35+'[9]Всього безроб.21'!L35-'[9]безроб.село 21'!K35-'[9]безроб.село 21'!L35</f>
        <v>28</v>
      </c>
      <c r="P36" s="341">
        <f t="shared" si="4"/>
        <v>57.142857142857139</v>
      </c>
      <c r="Q36" s="339">
        <f>'[9]Всього безроб.20'!M35-'[9]безроб.село 20'!M35</f>
        <v>1171</v>
      </c>
      <c r="R36" s="338">
        <f>'[9]Всього безроб.21'!M35-'[9]безроб.село 21'!M35</f>
        <v>1172</v>
      </c>
      <c r="S36" s="341">
        <f t="shared" si="5"/>
        <v>100.08539709649872</v>
      </c>
      <c r="T36" s="338">
        <f>('[9]Всього безроб.20'!P35+'[9]Всього облік 20'!N35)-('[9]облік село 20'!M35+'[9]безроб.село 20'!P35)</f>
        <v>411</v>
      </c>
      <c r="U36" s="338">
        <f>('[9]Всього безроб.21'!P35+'[9]Всього облік 21'!N35)-('[9]безроб.село 21'!P35+'[9]облік.село 21'!M35)</f>
        <v>313</v>
      </c>
      <c r="V36" s="341">
        <f t="shared" si="6"/>
        <v>76.15571776155717</v>
      </c>
      <c r="W36" s="342">
        <f>'[9]Всього безроб.20'!P35-'[9]безроб.село 20'!P35</f>
        <v>384</v>
      </c>
      <c r="X36" s="342">
        <f>'[9]Всього безроб.21'!P35-'[9]безроб.село 21'!P35</f>
        <v>299</v>
      </c>
      <c r="Y36" s="341">
        <f t="shared" si="7"/>
        <v>77.864583333333343</v>
      </c>
      <c r="Z36" s="338">
        <f>'[9]Всього безроб.20'!T35-'[9]безроб.село 20'!T35</f>
        <v>352</v>
      </c>
      <c r="AA36" s="338">
        <f>'[9]Всього безроб.21'!T35-'[9]безроб.село 21'!T35</f>
        <v>251</v>
      </c>
      <c r="AB36" s="341">
        <f t="shared" si="8"/>
        <v>71.306818181818173</v>
      </c>
    </row>
    <row r="37" spans="1:32" ht="21" customHeight="1">
      <c r="A37" s="347" t="s">
        <v>92</v>
      </c>
      <c r="B37" s="338">
        <f>('[9]Всього безроб.20'!D36+'[9]Всього облік 20'!L36-'[9]Всього облік 20'!M36+'[9]Всього облік 20'!N36)-('[9]безроб.село 20'!D36+'[9]облік село 20'!K36-'[9]облік село 20'!L36+'[9]облік село 20'!M36)</f>
        <v>16689</v>
      </c>
      <c r="C37" s="339">
        <f>('[9]Всього безроб.21'!D36+'[9]Всього облік 21'!L36-'[9]Всього облік 21'!M36+'[9]Всього облік 21'!N36)-('[9]безроб.село 21'!D36+'[9]облік.село 21'!K36-'[9]облік.село 21'!L36+'[9]облік.село 21'!M36)</f>
        <v>16117</v>
      </c>
      <c r="D37" s="340">
        <f t="shared" si="0"/>
        <v>96.572592725747498</v>
      </c>
      <c r="E37" s="338">
        <f>'[9]Всього безроб.20'!D36-'[9]безроб.село 20'!D36</f>
        <v>6758</v>
      </c>
      <c r="F37" s="339">
        <f>'[9]Всього безроб.21'!D36-'[9]безроб.село 21'!D36</f>
        <v>5582</v>
      </c>
      <c r="G37" s="340">
        <f t="shared" si="1"/>
        <v>82.598401894051506</v>
      </c>
      <c r="H37" s="339">
        <f>('[9]Всього безроб.20'!F36+'[9]Всього облік 20'!D36)-('[9]безроб.село 20'!F36+'[9]облік село 20'!D36)</f>
        <v>3699</v>
      </c>
      <c r="I37" s="338">
        <f>('[9]Всього безроб.21'!F36+'[9]Всього облік 21'!D36)-('[9]безроб.село 21'!F36+'[9]облік.село 21'!D36)</f>
        <v>1777</v>
      </c>
      <c r="J37" s="341">
        <f t="shared" si="2"/>
        <v>48.040010813733439</v>
      </c>
      <c r="K37" s="338">
        <f>'[9]Всього безроб.20'!J36-'[9]безроб.село 20'!J36</f>
        <v>155</v>
      </c>
      <c r="L37" s="338">
        <f>'[9]Всього безроб.21'!J36-'[9]безроб.село 21'!J36</f>
        <v>233</v>
      </c>
      <c r="M37" s="341">
        <f t="shared" si="3"/>
        <v>150.32258064516128</v>
      </c>
      <c r="N37" s="339">
        <f>'[9]Всього безроб.20'!K36+'[9]Всього безроб.20'!L36-'[9]безроб.село 20'!K36-'[9]безроб.село 20'!L36</f>
        <v>61</v>
      </c>
      <c r="O37" s="338">
        <f>'[9]Всього безроб.21'!K36+'[9]Всього безроб.21'!L36-'[9]безроб.село 21'!K36-'[9]безроб.село 21'!L36</f>
        <v>11</v>
      </c>
      <c r="P37" s="341">
        <f t="shared" si="4"/>
        <v>18.032786885245901</v>
      </c>
      <c r="Q37" s="339">
        <f>'[9]Всього безроб.20'!M36-'[9]безроб.село 20'!M36</f>
        <v>6281</v>
      </c>
      <c r="R37" s="338">
        <f>'[9]Всього безроб.21'!M36-'[9]безроб.село 21'!M36</f>
        <v>5091</v>
      </c>
      <c r="S37" s="341">
        <f t="shared" si="5"/>
        <v>81.053972297404869</v>
      </c>
      <c r="T37" s="338">
        <f>('[9]Всього безроб.20'!P36+'[9]Всього облік 20'!N36)-('[9]облік село 20'!M36+'[9]безроб.село 20'!P36)</f>
        <v>12302</v>
      </c>
      <c r="U37" s="338">
        <f>('[9]Всього безроб.21'!P36+'[9]Всього облік 21'!N36)-('[9]безроб.село 21'!P36+'[9]облік.село 21'!M36)</f>
        <v>8962</v>
      </c>
      <c r="V37" s="341">
        <f t="shared" si="6"/>
        <v>72.849943098683141</v>
      </c>
      <c r="W37" s="342">
        <f>'[9]Всього безроб.20'!P36-'[9]безроб.село 20'!P36</f>
        <v>2895</v>
      </c>
      <c r="X37" s="342">
        <f>'[9]Всього безроб.21'!P36-'[9]безроб.село 21'!P36</f>
        <v>1150</v>
      </c>
      <c r="Y37" s="341">
        <f t="shared" si="7"/>
        <v>39.723661485319518</v>
      </c>
      <c r="Z37" s="338">
        <f>'[9]Всього безроб.20'!T36-'[9]безроб.село 20'!T36</f>
        <v>2442</v>
      </c>
      <c r="AA37" s="338">
        <f>'[9]Всього безроб.21'!T36-'[9]безроб.село 21'!T36</f>
        <v>997</v>
      </c>
      <c r="AB37" s="341">
        <f t="shared" si="8"/>
        <v>40.827190827190826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9" orientation="landscape" r:id="rId1"/>
  <headerFooter alignWithMargins="0"/>
  <colBreaks count="1" manualBreakCount="1">
    <brk id="13" max="3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AF37"/>
  <sheetViews>
    <sheetView tabSelected="1" view="pageBreakPreview" zoomScale="80" zoomScaleNormal="80" zoomScaleSheetLayoutView="80" workbookViewId="0">
      <selection activeCell="L19" sqref="L19"/>
    </sheetView>
  </sheetViews>
  <sheetFormatPr defaultColWidth="9.140625" defaultRowHeight="15.75"/>
  <cols>
    <col min="1" max="1" width="18.28515625" style="348" customWidth="1"/>
    <col min="2" max="3" width="10.85546875" style="345" customWidth="1"/>
    <col min="4" max="4" width="8.140625" style="345" customWidth="1"/>
    <col min="5" max="6" width="10.140625" style="345" customWidth="1"/>
    <col min="7" max="7" width="8.85546875" style="345" customWidth="1"/>
    <col min="8" max="9" width="10.42578125" style="345" customWidth="1"/>
    <col min="10" max="10" width="7.85546875" style="345" customWidth="1"/>
    <col min="11" max="12" width="10.140625" style="345" customWidth="1"/>
    <col min="13" max="13" width="9.85546875" style="345" customWidth="1"/>
    <col min="14" max="15" width="9.28515625" style="345" customWidth="1"/>
    <col min="16" max="16" width="7.85546875" style="345" customWidth="1"/>
    <col min="17" max="18" width="9.28515625" style="345" customWidth="1"/>
    <col min="19" max="19" width="7.85546875" style="345" customWidth="1"/>
    <col min="20" max="21" width="9.28515625" style="345" customWidth="1"/>
    <col min="22" max="22" width="7.85546875" style="345" customWidth="1"/>
    <col min="23" max="24" width="9.28515625" style="345" customWidth="1"/>
    <col min="25" max="25" width="7.85546875" style="345" customWidth="1"/>
    <col min="26" max="27" width="9.28515625" style="345" customWidth="1"/>
    <col min="28" max="28" width="7.85546875" style="345" customWidth="1"/>
    <col min="29" max="16384" width="9.140625" style="345"/>
  </cols>
  <sheetData>
    <row r="1" spans="1:32" s="13" customFormat="1" ht="20.45" customHeight="1">
      <c r="A1" s="299"/>
      <c r="B1" s="104" t="s">
        <v>52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AB1" s="16" t="s">
        <v>33</v>
      </c>
    </row>
    <row r="2" spans="1:32" s="13" customFormat="1" ht="20.45" customHeight="1">
      <c r="B2" s="104" t="s">
        <v>143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2" s="13" customFormat="1" ht="15" customHeight="1"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188"/>
      <c r="N3" s="300"/>
      <c r="O3" s="300"/>
      <c r="P3" s="300"/>
      <c r="Q3" s="300"/>
      <c r="R3" s="300"/>
      <c r="S3" s="301"/>
      <c r="T3" s="349"/>
      <c r="U3" s="349"/>
      <c r="V3" s="349"/>
      <c r="W3" s="349"/>
      <c r="X3" s="32"/>
      <c r="Y3" s="33"/>
      <c r="AB3" s="188"/>
    </row>
    <row r="4" spans="1:32" s="15" customFormat="1" ht="21.6" customHeight="1">
      <c r="A4" s="303"/>
      <c r="B4" s="304" t="s">
        <v>17</v>
      </c>
      <c r="C4" s="305"/>
      <c r="D4" s="306"/>
      <c r="E4" s="304" t="s">
        <v>34</v>
      </c>
      <c r="F4" s="305"/>
      <c r="G4" s="306"/>
      <c r="H4" s="307" t="s">
        <v>35</v>
      </c>
      <c r="I4" s="307"/>
      <c r="J4" s="307"/>
      <c r="K4" s="304" t="s">
        <v>25</v>
      </c>
      <c r="L4" s="305"/>
      <c r="M4" s="306"/>
      <c r="N4" s="304" t="s">
        <v>32</v>
      </c>
      <c r="O4" s="305"/>
      <c r="P4" s="305"/>
      <c r="Q4" s="304" t="s">
        <v>20</v>
      </c>
      <c r="R4" s="305"/>
      <c r="S4" s="306"/>
      <c r="T4" s="304" t="s">
        <v>26</v>
      </c>
      <c r="U4" s="305"/>
      <c r="V4" s="306"/>
      <c r="W4" s="304" t="s">
        <v>28</v>
      </c>
      <c r="X4" s="305"/>
      <c r="Y4" s="305"/>
      <c r="Z4" s="308" t="s">
        <v>27</v>
      </c>
      <c r="AA4" s="309"/>
      <c r="AB4" s="310"/>
      <c r="AC4" s="311"/>
      <c r="AD4" s="312"/>
      <c r="AE4" s="312"/>
      <c r="AF4" s="312"/>
    </row>
    <row r="5" spans="1:32" s="15" customFormat="1" ht="36.75" customHeight="1">
      <c r="A5" s="313"/>
      <c r="B5" s="314"/>
      <c r="C5" s="315"/>
      <c r="D5" s="316"/>
      <c r="E5" s="314"/>
      <c r="F5" s="315"/>
      <c r="G5" s="316"/>
      <c r="H5" s="307"/>
      <c r="I5" s="307"/>
      <c r="J5" s="307"/>
      <c r="K5" s="314"/>
      <c r="L5" s="315"/>
      <c r="M5" s="316"/>
      <c r="N5" s="314"/>
      <c r="O5" s="315"/>
      <c r="P5" s="315"/>
      <c r="Q5" s="314"/>
      <c r="R5" s="315"/>
      <c r="S5" s="316"/>
      <c r="T5" s="314"/>
      <c r="U5" s="315"/>
      <c r="V5" s="316"/>
      <c r="W5" s="314"/>
      <c r="X5" s="315"/>
      <c r="Y5" s="315"/>
      <c r="Z5" s="317"/>
      <c r="AA5" s="318"/>
      <c r="AB5" s="319"/>
      <c r="AC5" s="311"/>
      <c r="AD5" s="312"/>
      <c r="AE5" s="312"/>
      <c r="AF5" s="312"/>
    </row>
    <row r="6" spans="1:32" s="13" customFormat="1" ht="25.15" customHeight="1">
      <c r="A6" s="320"/>
      <c r="B6" s="17">
        <v>2020</v>
      </c>
      <c r="C6" s="17">
        <v>2021</v>
      </c>
      <c r="D6" s="18" t="s">
        <v>3</v>
      </c>
      <c r="E6" s="17">
        <v>2020</v>
      </c>
      <c r="F6" s="17">
        <v>2021</v>
      </c>
      <c r="G6" s="18" t="s">
        <v>3</v>
      </c>
      <c r="H6" s="17">
        <v>2020</v>
      </c>
      <c r="I6" s="17">
        <v>2021</v>
      </c>
      <c r="J6" s="18" t="s">
        <v>3</v>
      </c>
      <c r="K6" s="17">
        <v>2020</v>
      </c>
      <c r="L6" s="17">
        <v>2021</v>
      </c>
      <c r="M6" s="18" t="s">
        <v>3</v>
      </c>
      <c r="N6" s="17">
        <v>2020</v>
      </c>
      <c r="O6" s="17">
        <v>2021</v>
      </c>
      <c r="P6" s="18" t="s">
        <v>3</v>
      </c>
      <c r="Q6" s="17">
        <v>2020</v>
      </c>
      <c r="R6" s="17">
        <v>2021</v>
      </c>
      <c r="S6" s="18" t="s">
        <v>3</v>
      </c>
      <c r="T6" s="17">
        <v>2020</v>
      </c>
      <c r="U6" s="17">
        <v>2021</v>
      </c>
      <c r="V6" s="18" t="s">
        <v>3</v>
      </c>
      <c r="W6" s="17">
        <v>2020</v>
      </c>
      <c r="X6" s="17">
        <v>2021</v>
      </c>
      <c r="Y6" s="18" t="s">
        <v>3</v>
      </c>
      <c r="Z6" s="17">
        <v>2020</v>
      </c>
      <c r="AA6" s="17">
        <v>2021</v>
      </c>
      <c r="AB6" s="18" t="s">
        <v>3</v>
      </c>
      <c r="AC6" s="322"/>
      <c r="AD6" s="323"/>
      <c r="AE6" s="323"/>
      <c r="AF6" s="323"/>
    </row>
    <row r="7" spans="1:32" s="15" customFormat="1" ht="12.75" customHeight="1">
      <c r="A7" s="324" t="s">
        <v>9</v>
      </c>
      <c r="B7" s="325">
        <v>1</v>
      </c>
      <c r="C7" s="325">
        <v>2</v>
      </c>
      <c r="D7" s="325">
        <v>3</v>
      </c>
      <c r="E7" s="325">
        <v>4</v>
      </c>
      <c r="F7" s="325">
        <v>5</v>
      </c>
      <c r="G7" s="325">
        <v>6</v>
      </c>
      <c r="H7" s="325">
        <v>7</v>
      </c>
      <c r="I7" s="325">
        <v>8</v>
      </c>
      <c r="J7" s="325">
        <v>9</v>
      </c>
      <c r="K7" s="325">
        <v>13</v>
      </c>
      <c r="L7" s="325">
        <v>14</v>
      </c>
      <c r="M7" s="325">
        <v>15</v>
      </c>
      <c r="N7" s="325">
        <v>16</v>
      </c>
      <c r="O7" s="325">
        <v>17</v>
      </c>
      <c r="P7" s="325">
        <v>18</v>
      </c>
      <c r="Q7" s="325">
        <v>19</v>
      </c>
      <c r="R7" s="325">
        <v>20</v>
      </c>
      <c r="S7" s="325">
        <v>21</v>
      </c>
      <c r="T7" s="325">
        <v>22</v>
      </c>
      <c r="U7" s="325">
        <v>23</v>
      </c>
      <c r="V7" s="325">
        <v>24</v>
      </c>
      <c r="W7" s="325">
        <v>25</v>
      </c>
      <c r="X7" s="325">
        <v>26</v>
      </c>
      <c r="Y7" s="325">
        <v>27</v>
      </c>
      <c r="Z7" s="325">
        <v>28</v>
      </c>
      <c r="AA7" s="325">
        <v>29</v>
      </c>
      <c r="AB7" s="325">
        <v>30</v>
      </c>
      <c r="AC7" s="326"/>
      <c r="AD7" s="327"/>
      <c r="AE7" s="327"/>
      <c r="AF7" s="327"/>
    </row>
    <row r="8" spans="1:32" s="336" customFormat="1" ht="17.25" customHeight="1">
      <c r="A8" s="350" t="s">
        <v>63</v>
      </c>
      <c r="B8" s="330">
        <f>'[9]безроб.село 20'!D7+'[9]облік село 20'!K7-'[9]облік село 20'!L7+'[9]облік село 20'!M7</f>
        <v>44903</v>
      </c>
      <c r="C8" s="330">
        <f>'[9]безроб.село 21'!D7+'[9]облік.село 21'!K7-'[9]облік.село 21'!L7+'[9]облік.село 21'!M7</f>
        <v>47008</v>
      </c>
      <c r="D8" s="331">
        <f>C8/B8*100</f>
        <v>104.68788276952543</v>
      </c>
      <c r="E8" s="330">
        <f>'[9]безроб.село 20'!D7</f>
        <v>28643</v>
      </c>
      <c r="F8" s="330">
        <f>'[9]безроб.село 21'!D7</f>
        <v>30886</v>
      </c>
      <c r="G8" s="331">
        <f>F8/E8*100</f>
        <v>107.83088363649058</v>
      </c>
      <c r="H8" s="330">
        <f>'[9]безроб.село 20'!F7+'[9]облік село 20'!D7</f>
        <v>14903</v>
      </c>
      <c r="I8" s="330">
        <f>'[9]безроб.село 21'!F7+'[9]облік.село 21'!D7</f>
        <v>12648</v>
      </c>
      <c r="J8" s="331">
        <f>I8/H8*100</f>
        <v>84.868818358719722</v>
      </c>
      <c r="K8" s="330">
        <f>'[9]безроб.село 20'!J7</f>
        <v>3392</v>
      </c>
      <c r="L8" s="330">
        <f>'[9]безроб.село 21'!J7</f>
        <v>3772</v>
      </c>
      <c r="M8" s="331">
        <f>L8/K8*100</f>
        <v>111.20283018867924</v>
      </c>
      <c r="N8" s="330">
        <f>'[9]безроб.село 20'!K7+'[9]безроб.село 20'!L7</f>
        <v>3057</v>
      </c>
      <c r="O8" s="330">
        <f>'[9]безроб.село 21'!K7+'[9]безроб.село 21'!L7</f>
        <v>1571</v>
      </c>
      <c r="P8" s="331">
        <f>O8/N8*100</f>
        <v>51.390251880929014</v>
      </c>
      <c r="Q8" s="330">
        <f>'[9]безроб.село 20'!M7</f>
        <v>26665</v>
      </c>
      <c r="R8" s="330">
        <f>'[9]безроб.село 21'!M7</f>
        <v>28802</v>
      </c>
      <c r="S8" s="331">
        <f>R8/Q8*100</f>
        <v>108.01425089068066</v>
      </c>
      <c r="T8" s="330">
        <f>'[9]безроб.село 20'!P7+'[9]облік село 20'!M7</f>
        <v>23539</v>
      </c>
      <c r="U8" s="330">
        <f>'[9]безроб.село 21'!P7+'[9]облік.село 21'!M7</f>
        <v>20974</v>
      </c>
      <c r="V8" s="331">
        <f>U8/T8*100</f>
        <v>89.10319044989167</v>
      </c>
      <c r="W8" s="330">
        <f>'[9]безроб.село 20'!P7</f>
        <v>10142</v>
      </c>
      <c r="X8" s="330">
        <f>'[9]безроб.село 21'!P7</f>
        <v>8900</v>
      </c>
      <c r="Y8" s="331">
        <f>X8/W8*100</f>
        <v>87.753894695326366</v>
      </c>
      <c r="Z8" s="330">
        <f>'[9]безроб.село 20'!T7</f>
        <v>9138</v>
      </c>
      <c r="AA8" s="330">
        <f>'[9]безроб.село 21'!T7</f>
        <v>8256</v>
      </c>
      <c r="AB8" s="331">
        <f>AA8/Z8*100</f>
        <v>90.347997373604727</v>
      </c>
      <c r="AC8" s="334"/>
      <c r="AD8" s="335"/>
      <c r="AE8" s="335"/>
      <c r="AF8" s="335"/>
    </row>
    <row r="9" spans="1:32" ht="18" customHeight="1">
      <c r="A9" s="337" t="s">
        <v>64</v>
      </c>
      <c r="B9" s="339">
        <f>'[9]безроб.село 20'!D8+'[9]облік село 20'!K8-'[9]облік село 20'!L8+'[9]облік село 20'!M8</f>
        <v>2276</v>
      </c>
      <c r="C9" s="339">
        <f>'[9]безроб.село 21'!D8+'[9]облік.село 21'!K8-'[9]облік.село 21'!L8+'[9]облік.село 21'!M8</f>
        <v>2239</v>
      </c>
      <c r="D9" s="340">
        <f t="shared" ref="D9:D37" si="0">C9/B9*100</f>
        <v>98.374340949033396</v>
      </c>
      <c r="E9" s="339">
        <f>'[9]безроб.село 20'!D8</f>
        <v>1842</v>
      </c>
      <c r="F9" s="339">
        <f>'[9]безроб.село 21'!D8</f>
        <v>1872</v>
      </c>
      <c r="G9" s="340">
        <f t="shared" ref="G9:G37" si="1">F9/E9*100</f>
        <v>101.62866449511401</v>
      </c>
      <c r="H9" s="339">
        <f>'[9]безроб.село 20'!F8+'[9]облік село 20'!D8</f>
        <v>828</v>
      </c>
      <c r="I9" s="339">
        <f>'[9]безроб.село 21'!F8+'[9]облік.село 21'!D8</f>
        <v>709</v>
      </c>
      <c r="J9" s="340">
        <f t="shared" ref="J9:J37" si="2">I9/H9*100</f>
        <v>85.628019323671495</v>
      </c>
      <c r="K9" s="339">
        <f>'[9]безроб.село 20'!J8</f>
        <v>58</v>
      </c>
      <c r="L9" s="339">
        <f>'[9]безроб.село 21'!J8</f>
        <v>165</v>
      </c>
      <c r="M9" s="340">
        <f t="shared" ref="M9:M37" si="3">L9/K9*100</f>
        <v>284.48275862068965</v>
      </c>
      <c r="N9" s="339">
        <f>'[9]безроб.село 20'!K8+'[9]безроб.село 20'!L8</f>
        <v>466</v>
      </c>
      <c r="O9" s="339">
        <f>'[9]безроб.село 21'!K8+'[9]безроб.село 21'!L8</f>
        <v>60</v>
      </c>
      <c r="P9" s="340">
        <f t="shared" ref="P9:P37" si="4">O9/N9*100</f>
        <v>12.875536480686694</v>
      </c>
      <c r="Q9" s="339">
        <f>'[9]безроб.село 20'!M8</f>
        <v>1369</v>
      </c>
      <c r="R9" s="339">
        <f>'[9]безроб.село 21'!M8</f>
        <v>1555</v>
      </c>
      <c r="S9" s="340">
        <f t="shared" ref="S9:S37" si="5">R9/Q9*100</f>
        <v>113.58655953250548</v>
      </c>
      <c r="T9" s="339">
        <f>'[9]безроб.село 20'!P8+'[9]облік село 20'!M8</f>
        <v>886</v>
      </c>
      <c r="U9" s="339">
        <f>'[9]безроб.село 21'!P8+'[9]облік.село 21'!M8</f>
        <v>658</v>
      </c>
      <c r="V9" s="340">
        <f t="shared" ref="V9:V37" si="6">U9/T9*100</f>
        <v>74.266365688487596</v>
      </c>
      <c r="W9" s="351">
        <f>'[9]безроб.село 20'!P8</f>
        <v>672</v>
      </c>
      <c r="X9" s="351">
        <f>'[9]безроб.село 21'!P8</f>
        <v>578</v>
      </c>
      <c r="Y9" s="340">
        <f t="shared" ref="Y9:Y37" si="7">X9/W9*100</f>
        <v>86.011904761904773</v>
      </c>
      <c r="Z9" s="339">
        <f>'[9]безроб.село 20'!T8</f>
        <v>623</v>
      </c>
      <c r="AA9" s="339">
        <f>'[9]безроб.село 21'!T8</f>
        <v>538</v>
      </c>
      <c r="AB9" s="340">
        <f t="shared" ref="AB9:AB37" si="8">AA9/Z9*100</f>
        <v>86.356340288924557</v>
      </c>
      <c r="AC9" s="343"/>
      <c r="AD9" s="344"/>
      <c r="AE9" s="344"/>
      <c r="AF9" s="344"/>
    </row>
    <row r="10" spans="1:32" ht="18" customHeight="1">
      <c r="A10" s="337" t="s">
        <v>65</v>
      </c>
      <c r="B10" s="339">
        <f>'[9]безроб.село 20'!D9+'[9]облік село 20'!K9-'[9]облік село 20'!L9+'[9]облік село 20'!M9</f>
        <v>2156</v>
      </c>
      <c r="C10" s="339">
        <f>'[9]безроб.село 21'!D9+'[9]облік.село 21'!K9-'[9]облік.село 21'!L9+'[9]облік.село 21'!M9</f>
        <v>2186</v>
      </c>
      <c r="D10" s="340">
        <f t="shared" si="0"/>
        <v>101.39146567717997</v>
      </c>
      <c r="E10" s="339">
        <f>'[9]безроб.село 20'!D9</f>
        <v>1629</v>
      </c>
      <c r="F10" s="339">
        <f>'[9]безроб.село 21'!D9</f>
        <v>1659</v>
      </c>
      <c r="G10" s="340">
        <f t="shared" si="1"/>
        <v>101.84162062615101</v>
      </c>
      <c r="H10" s="339">
        <f>'[9]безроб.село 20'!F9+'[9]облік село 20'!D9</f>
        <v>715</v>
      </c>
      <c r="I10" s="339">
        <f>'[9]безроб.село 21'!F9+'[9]облік.село 21'!D9</f>
        <v>568</v>
      </c>
      <c r="J10" s="340">
        <f t="shared" si="2"/>
        <v>79.44055944055944</v>
      </c>
      <c r="K10" s="339">
        <f>'[9]безроб.село 20'!J9</f>
        <v>196</v>
      </c>
      <c r="L10" s="339">
        <f>'[9]безроб.село 21'!J9</f>
        <v>211</v>
      </c>
      <c r="M10" s="340">
        <f t="shared" si="3"/>
        <v>107.65306122448979</v>
      </c>
      <c r="N10" s="339">
        <f>'[9]безроб.село 20'!K9+'[9]безроб.село 20'!L9</f>
        <v>153</v>
      </c>
      <c r="O10" s="339">
        <f>'[9]безроб.село 21'!K9+'[9]безроб.село 21'!L9</f>
        <v>68</v>
      </c>
      <c r="P10" s="340">
        <f t="shared" si="4"/>
        <v>44.444444444444443</v>
      </c>
      <c r="Q10" s="339">
        <f>'[9]безроб.село 20'!M9</f>
        <v>1375</v>
      </c>
      <c r="R10" s="339">
        <f>'[9]безроб.село 21'!M9</f>
        <v>1405</v>
      </c>
      <c r="S10" s="340">
        <f t="shared" si="5"/>
        <v>102.18181818181817</v>
      </c>
      <c r="T10" s="339">
        <f>'[9]безроб.село 20'!P9+'[9]облік село 20'!M9</f>
        <v>974</v>
      </c>
      <c r="U10" s="339">
        <f>'[9]безроб.село 21'!P9+'[9]облік.село 21'!M9</f>
        <v>980</v>
      </c>
      <c r="V10" s="340">
        <f t="shared" si="6"/>
        <v>100.61601642710471</v>
      </c>
      <c r="W10" s="351">
        <f>'[9]безроб.село 20'!P9</f>
        <v>526</v>
      </c>
      <c r="X10" s="351">
        <f>'[9]безроб.село 21'!P9</f>
        <v>557</v>
      </c>
      <c r="Y10" s="340">
        <f t="shared" si="7"/>
        <v>105.89353612167301</v>
      </c>
      <c r="Z10" s="339">
        <f>'[9]безроб.село 20'!T9</f>
        <v>490</v>
      </c>
      <c r="AA10" s="339">
        <f>'[9]безроб.село 21'!T9</f>
        <v>528</v>
      </c>
      <c r="AB10" s="340">
        <f t="shared" si="8"/>
        <v>107.75510204081633</v>
      </c>
      <c r="AC10" s="343"/>
      <c r="AD10" s="344"/>
      <c r="AE10" s="344"/>
      <c r="AF10" s="344"/>
    </row>
    <row r="11" spans="1:32" ht="18" customHeight="1">
      <c r="A11" s="337" t="s">
        <v>66</v>
      </c>
      <c r="B11" s="339">
        <f>'[9]безроб.село 20'!D10+'[9]облік село 20'!K10-'[9]облік село 20'!L10+'[9]облік село 20'!M10</f>
        <v>2061</v>
      </c>
      <c r="C11" s="339">
        <f>'[9]безроб.село 21'!D10+'[9]облік.село 21'!K10-'[9]облік.село 21'!L10+'[9]облік.село 21'!M10</f>
        <v>2192</v>
      </c>
      <c r="D11" s="340">
        <f t="shared" si="0"/>
        <v>106.35613779718582</v>
      </c>
      <c r="E11" s="339">
        <f>'[9]безроб.село 20'!D10</f>
        <v>673</v>
      </c>
      <c r="F11" s="339">
        <f>'[9]безроб.село 21'!D10</f>
        <v>771</v>
      </c>
      <c r="G11" s="340">
        <f t="shared" si="1"/>
        <v>114.56166419019316</v>
      </c>
      <c r="H11" s="339">
        <f>'[9]безроб.село 20'!F10+'[9]облік село 20'!D10</f>
        <v>440</v>
      </c>
      <c r="I11" s="339">
        <f>'[9]безроб.село 21'!F10+'[9]облік.село 21'!D10</f>
        <v>243</v>
      </c>
      <c r="J11" s="340">
        <f t="shared" si="2"/>
        <v>55.227272727272727</v>
      </c>
      <c r="K11" s="339">
        <f>'[9]безроб.село 20'!J10</f>
        <v>141</v>
      </c>
      <c r="L11" s="339">
        <f>'[9]безроб.село 21'!J10</f>
        <v>96</v>
      </c>
      <c r="M11" s="340">
        <f t="shared" si="3"/>
        <v>68.085106382978722</v>
      </c>
      <c r="N11" s="339">
        <f>'[9]безроб.село 20'!K10+'[9]безроб.село 20'!L10</f>
        <v>163</v>
      </c>
      <c r="O11" s="339">
        <f>'[9]безроб.село 21'!K10+'[9]безроб.село 21'!L10</f>
        <v>150</v>
      </c>
      <c r="P11" s="340">
        <f t="shared" si="4"/>
        <v>92.024539877300612</v>
      </c>
      <c r="Q11" s="339">
        <f>'[9]безроб.село 20'!M10</f>
        <v>662</v>
      </c>
      <c r="R11" s="339">
        <f>'[9]безроб.село 21'!M10</f>
        <v>748</v>
      </c>
      <c r="S11" s="340">
        <f t="shared" si="5"/>
        <v>112.99093655589122</v>
      </c>
      <c r="T11" s="339">
        <f>'[9]безроб.село 20'!P10+'[9]облік село 20'!M10</f>
        <v>1598</v>
      </c>
      <c r="U11" s="339">
        <f>'[9]безроб.село 21'!P10+'[9]облік.село 21'!M10</f>
        <v>1506</v>
      </c>
      <c r="V11" s="340">
        <f t="shared" si="6"/>
        <v>94.242803504380475</v>
      </c>
      <c r="W11" s="351">
        <f>'[9]безроб.село 20'!P10</f>
        <v>264</v>
      </c>
      <c r="X11" s="351">
        <f>'[9]безроб.село 21'!P10</f>
        <v>196</v>
      </c>
      <c r="Y11" s="340">
        <f t="shared" si="7"/>
        <v>74.242424242424249</v>
      </c>
      <c r="Z11" s="339">
        <f>'[9]безроб.село 20'!T10</f>
        <v>227</v>
      </c>
      <c r="AA11" s="339">
        <f>'[9]безроб.село 21'!T10</f>
        <v>167</v>
      </c>
      <c r="AB11" s="340">
        <f t="shared" si="8"/>
        <v>73.568281938325995</v>
      </c>
      <c r="AC11" s="343"/>
      <c r="AD11" s="344"/>
      <c r="AE11" s="344"/>
      <c r="AF11" s="344"/>
    </row>
    <row r="12" spans="1:32" ht="18" customHeight="1">
      <c r="A12" s="337" t="s">
        <v>67</v>
      </c>
      <c r="B12" s="339">
        <f>'[9]безроб.село 20'!D11+'[9]облік село 20'!K11-'[9]облік село 20'!L11+'[9]облік село 20'!M11</f>
        <v>2810</v>
      </c>
      <c r="C12" s="339">
        <f>'[9]безроб.село 21'!D11+'[9]облік.село 21'!K11-'[9]облік.село 21'!L11+'[9]облік.село 21'!M11</f>
        <v>2867</v>
      </c>
      <c r="D12" s="340">
        <f t="shared" si="0"/>
        <v>102.02846975088968</v>
      </c>
      <c r="E12" s="339">
        <f>'[9]безроб.село 20'!D11</f>
        <v>1036</v>
      </c>
      <c r="F12" s="339">
        <f>'[9]безроб.село 21'!D11</f>
        <v>1073</v>
      </c>
      <c r="G12" s="340">
        <f t="shared" si="1"/>
        <v>103.57142857142858</v>
      </c>
      <c r="H12" s="339">
        <f>'[9]безроб.село 20'!F11+'[9]облік село 20'!D11</f>
        <v>816</v>
      </c>
      <c r="I12" s="339">
        <f>'[9]безроб.село 21'!F11+'[9]облік.село 21'!D11</f>
        <v>522</v>
      </c>
      <c r="J12" s="340">
        <f t="shared" si="2"/>
        <v>63.970588235294116</v>
      </c>
      <c r="K12" s="339">
        <f>'[9]безроб.село 20'!J11</f>
        <v>126</v>
      </c>
      <c r="L12" s="339">
        <f>'[9]безроб.село 21'!J11</f>
        <v>168</v>
      </c>
      <c r="M12" s="340">
        <f t="shared" si="3"/>
        <v>133.33333333333331</v>
      </c>
      <c r="N12" s="339">
        <f>'[9]безроб.село 20'!K11+'[9]безроб.село 20'!L11</f>
        <v>181</v>
      </c>
      <c r="O12" s="339">
        <f>'[9]безроб.село 21'!K11+'[9]безроб.село 21'!L11</f>
        <v>39</v>
      </c>
      <c r="P12" s="340">
        <f t="shared" si="4"/>
        <v>21.546961325966851</v>
      </c>
      <c r="Q12" s="339">
        <f>'[9]безроб.село 20'!M11</f>
        <v>949</v>
      </c>
      <c r="R12" s="339">
        <f>'[9]безроб.село 21'!M11</f>
        <v>956</v>
      </c>
      <c r="S12" s="340">
        <f t="shared" si="5"/>
        <v>100.73761854583772</v>
      </c>
      <c r="T12" s="339">
        <f>'[9]безроб.село 20'!P11+'[9]облік село 20'!M11</f>
        <v>2111</v>
      </c>
      <c r="U12" s="339">
        <f>'[9]безроб.село 21'!P11+'[9]облік.село 21'!M11</f>
        <v>1807</v>
      </c>
      <c r="V12" s="340">
        <f t="shared" si="6"/>
        <v>85.599242065371868</v>
      </c>
      <c r="W12" s="351">
        <f>'[9]безроб.село 20'!P11</f>
        <v>397</v>
      </c>
      <c r="X12" s="351">
        <f>'[9]безроб.село 21'!P11</f>
        <v>268</v>
      </c>
      <c r="Y12" s="340">
        <f t="shared" si="7"/>
        <v>67.506297229219143</v>
      </c>
      <c r="Z12" s="339">
        <f>'[9]безроб.село 20'!T11</f>
        <v>359</v>
      </c>
      <c r="AA12" s="339">
        <f>'[9]безроб.село 21'!T11</f>
        <v>253</v>
      </c>
      <c r="AB12" s="340">
        <f t="shared" si="8"/>
        <v>70.473537604456823</v>
      </c>
      <c r="AC12" s="343"/>
      <c r="AD12" s="344"/>
      <c r="AE12" s="344"/>
      <c r="AF12" s="344"/>
    </row>
    <row r="13" spans="1:32" ht="18" customHeight="1">
      <c r="A13" s="337" t="s">
        <v>68</v>
      </c>
      <c r="B13" s="339">
        <f>'[9]безроб.село 20'!D12+'[9]облік село 20'!K12-'[9]облік село 20'!L12+'[9]облік село 20'!M12</f>
        <v>2241</v>
      </c>
      <c r="C13" s="339">
        <f>'[9]безроб.село 21'!D12+'[9]облік.село 21'!K12-'[9]облік.село 21'!L12+'[9]облік.село 21'!M12</f>
        <v>2319</v>
      </c>
      <c r="D13" s="340">
        <f t="shared" si="0"/>
        <v>103.4805890227577</v>
      </c>
      <c r="E13" s="339">
        <f>'[9]безроб.село 20'!D12</f>
        <v>667</v>
      </c>
      <c r="F13" s="339">
        <f>'[9]безроб.село 21'!D12</f>
        <v>832</v>
      </c>
      <c r="G13" s="340">
        <f t="shared" si="1"/>
        <v>124.73763118440779</v>
      </c>
      <c r="H13" s="339">
        <f>'[9]безроб.село 20'!F12+'[9]облік село 20'!D12</f>
        <v>471</v>
      </c>
      <c r="I13" s="339">
        <f>'[9]безроб.село 21'!F12+'[9]облік.село 21'!D12</f>
        <v>366</v>
      </c>
      <c r="J13" s="340">
        <f t="shared" si="2"/>
        <v>77.70700636942675</v>
      </c>
      <c r="K13" s="339">
        <f>'[9]безроб.село 20'!J12</f>
        <v>72</v>
      </c>
      <c r="L13" s="339">
        <f>'[9]безроб.село 21'!J12</f>
        <v>43</v>
      </c>
      <c r="M13" s="340">
        <f t="shared" si="3"/>
        <v>59.722222222222221</v>
      </c>
      <c r="N13" s="339">
        <f>'[9]безроб.село 20'!K12+'[9]безроб.село 20'!L12</f>
        <v>52</v>
      </c>
      <c r="O13" s="339">
        <f>'[9]безроб.село 21'!K12+'[9]безроб.село 21'!L12</f>
        <v>4</v>
      </c>
      <c r="P13" s="340">
        <f t="shared" si="4"/>
        <v>7.6923076923076925</v>
      </c>
      <c r="Q13" s="339">
        <f>'[9]безроб.село 20'!M12</f>
        <v>646</v>
      </c>
      <c r="R13" s="339">
        <f>'[9]безроб.село 21'!M12</f>
        <v>799</v>
      </c>
      <c r="S13" s="340">
        <f t="shared" si="5"/>
        <v>123.68421052631579</v>
      </c>
      <c r="T13" s="339">
        <f>'[9]безроб.село 20'!P12+'[9]облік село 20'!M12</f>
        <v>1660</v>
      </c>
      <c r="U13" s="339">
        <f>'[9]безроб.село 21'!P12+'[9]облік.село 21'!M12</f>
        <v>1417</v>
      </c>
      <c r="V13" s="340">
        <f t="shared" si="6"/>
        <v>85.361445783132524</v>
      </c>
      <c r="W13" s="351">
        <f>'[9]безроб.село 20'!P12</f>
        <v>281</v>
      </c>
      <c r="X13" s="351">
        <f>'[9]безроб.село 21'!P12</f>
        <v>227</v>
      </c>
      <c r="Y13" s="340">
        <f t="shared" si="7"/>
        <v>80.782918149466184</v>
      </c>
      <c r="Z13" s="339">
        <f>'[9]безроб.село 20'!T12</f>
        <v>252</v>
      </c>
      <c r="AA13" s="339">
        <f>'[9]безроб.село 21'!T12</f>
        <v>193</v>
      </c>
      <c r="AB13" s="340">
        <f t="shared" si="8"/>
        <v>76.587301587301596</v>
      </c>
      <c r="AC13" s="343"/>
      <c r="AD13" s="344"/>
      <c r="AE13" s="344"/>
      <c r="AF13" s="344"/>
    </row>
    <row r="14" spans="1:32" ht="18" customHeight="1">
      <c r="A14" s="337" t="s">
        <v>69</v>
      </c>
      <c r="B14" s="339">
        <f>'[9]безроб.село 20'!D13+'[9]облік село 20'!K13-'[9]облік село 20'!L13+'[9]облік село 20'!M13</f>
        <v>1882</v>
      </c>
      <c r="C14" s="339">
        <f>'[9]безроб.село 21'!D13+'[9]облік.село 21'!K13-'[9]облік.село 21'!L13+'[9]облік.село 21'!M13</f>
        <v>1815</v>
      </c>
      <c r="D14" s="340">
        <f t="shared" si="0"/>
        <v>96.439957492029762</v>
      </c>
      <c r="E14" s="339">
        <f>'[9]безроб.село 20'!D13</f>
        <v>1190</v>
      </c>
      <c r="F14" s="339">
        <f>'[9]безроб.село 21'!D13</f>
        <v>1165</v>
      </c>
      <c r="G14" s="340">
        <f t="shared" si="1"/>
        <v>97.899159663865547</v>
      </c>
      <c r="H14" s="339">
        <f>'[9]безроб.село 20'!F13+'[9]облік село 20'!D13</f>
        <v>882</v>
      </c>
      <c r="I14" s="339">
        <f>'[9]безроб.село 21'!F13+'[9]облік.село 21'!D13</f>
        <v>558</v>
      </c>
      <c r="J14" s="340">
        <f t="shared" si="2"/>
        <v>63.265306122448983</v>
      </c>
      <c r="K14" s="339">
        <f>'[9]безроб.село 20'!J13</f>
        <v>276</v>
      </c>
      <c r="L14" s="339">
        <f>'[9]безроб.село 21'!J13</f>
        <v>219</v>
      </c>
      <c r="M14" s="340">
        <f t="shared" si="3"/>
        <v>79.347826086956516</v>
      </c>
      <c r="N14" s="339">
        <f>'[9]безроб.село 20'!K13+'[9]безроб.село 20'!L13</f>
        <v>17</v>
      </c>
      <c r="O14" s="339">
        <f>'[9]безроб.село 21'!K13+'[9]безроб.село 21'!L13</f>
        <v>0</v>
      </c>
      <c r="P14" s="340">
        <f t="shared" si="4"/>
        <v>0</v>
      </c>
      <c r="Q14" s="339">
        <f>'[9]безроб.село 20'!M13</f>
        <v>1158</v>
      </c>
      <c r="R14" s="339">
        <f>'[9]безроб.село 21'!M13</f>
        <v>1100</v>
      </c>
      <c r="S14" s="340">
        <f t="shared" si="5"/>
        <v>94.991364421416236</v>
      </c>
      <c r="T14" s="339">
        <f>'[9]безроб.село 20'!P13+'[9]облік село 20'!M13</f>
        <v>940</v>
      </c>
      <c r="U14" s="339">
        <f>'[9]безроб.село 21'!P13+'[9]облік.село 21'!M13</f>
        <v>756</v>
      </c>
      <c r="V14" s="340">
        <f t="shared" si="6"/>
        <v>80.425531914893625</v>
      </c>
      <c r="W14" s="351">
        <f>'[9]безроб.село 20'!P13</f>
        <v>338</v>
      </c>
      <c r="X14" s="351">
        <f>'[9]безроб.село 21'!P13</f>
        <v>239</v>
      </c>
      <c r="Y14" s="340">
        <f t="shared" si="7"/>
        <v>70.710059171597635</v>
      </c>
      <c r="Z14" s="339">
        <f>'[9]безроб.село 20'!T13</f>
        <v>290</v>
      </c>
      <c r="AA14" s="339">
        <f>'[9]безроб.село 21'!T13</f>
        <v>216</v>
      </c>
      <c r="AB14" s="340">
        <f t="shared" si="8"/>
        <v>74.482758620689665</v>
      </c>
      <c r="AC14" s="343"/>
      <c r="AD14" s="344"/>
      <c r="AE14" s="344"/>
      <c r="AF14" s="344"/>
    </row>
    <row r="15" spans="1:32" ht="18" customHeight="1">
      <c r="A15" s="337" t="s">
        <v>70</v>
      </c>
      <c r="B15" s="339">
        <f>'[9]безроб.село 20'!D14+'[9]облік село 20'!K14-'[9]облік село 20'!L14+'[9]облік село 20'!M14</f>
        <v>2463</v>
      </c>
      <c r="C15" s="339">
        <f>'[9]безроб.село 21'!D14+'[9]облік.село 21'!K14-'[9]облік.село 21'!L14+'[9]облік.село 21'!M14</f>
        <v>2359</v>
      </c>
      <c r="D15" s="340">
        <f t="shared" si="0"/>
        <v>95.777507105156317</v>
      </c>
      <c r="E15" s="339">
        <f>'[9]безроб.село 20'!D14</f>
        <v>1315</v>
      </c>
      <c r="F15" s="339">
        <f>'[9]безроб.село 21'!D14</f>
        <v>1240</v>
      </c>
      <c r="G15" s="340">
        <f t="shared" si="1"/>
        <v>94.296577946768053</v>
      </c>
      <c r="H15" s="339">
        <f>'[9]безроб.село 20'!F14+'[9]облік село 20'!D14</f>
        <v>721</v>
      </c>
      <c r="I15" s="339">
        <f>'[9]безроб.село 21'!F14+'[9]облік.село 21'!D14</f>
        <v>454</v>
      </c>
      <c r="J15" s="340">
        <f t="shared" si="2"/>
        <v>62.968099861303749</v>
      </c>
      <c r="K15" s="339">
        <f>'[9]безроб.село 20'!J14</f>
        <v>172</v>
      </c>
      <c r="L15" s="339">
        <f>'[9]безроб.село 21'!J14</f>
        <v>114</v>
      </c>
      <c r="M15" s="340">
        <f t="shared" si="3"/>
        <v>66.279069767441854</v>
      </c>
      <c r="N15" s="339">
        <f>'[9]безроб.село 20'!K14+'[9]безроб.село 20'!L14</f>
        <v>130</v>
      </c>
      <c r="O15" s="339">
        <f>'[9]безроб.село 21'!K14+'[9]безроб.село 21'!L14</f>
        <v>41</v>
      </c>
      <c r="P15" s="340">
        <f t="shared" si="4"/>
        <v>31.538461538461537</v>
      </c>
      <c r="Q15" s="339">
        <f>'[9]безроб.село 20'!M14</f>
        <v>1286</v>
      </c>
      <c r="R15" s="339">
        <f>'[9]безроб.село 21'!M14</f>
        <v>1194</v>
      </c>
      <c r="S15" s="340">
        <f t="shared" si="5"/>
        <v>92.846034214618982</v>
      </c>
      <c r="T15" s="339">
        <f>'[9]безроб.село 20'!P14+'[9]облік село 20'!M14</f>
        <v>1510</v>
      </c>
      <c r="U15" s="339">
        <f>'[9]безроб.село 21'!P14+'[9]облік.село 21'!M14</f>
        <v>1271</v>
      </c>
      <c r="V15" s="340">
        <f t="shared" si="6"/>
        <v>84.172185430463571</v>
      </c>
      <c r="W15" s="351">
        <f>'[9]безроб.село 20'!P14</f>
        <v>529</v>
      </c>
      <c r="X15" s="351">
        <f>'[9]безроб.село 21'!P14</f>
        <v>357</v>
      </c>
      <c r="Y15" s="340">
        <f t="shared" si="7"/>
        <v>67.485822306238191</v>
      </c>
      <c r="Z15" s="339">
        <f>'[9]безроб.село 20'!T14</f>
        <v>452</v>
      </c>
      <c r="AA15" s="339">
        <f>'[9]безроб.село 21'!T14</f>
        <v>320</v>
      </c>
      <c r="AB15" s="340">
        <f t="shared" si="8"/>
        <v>70.796460176991147</v>
      </c>
      <c r="AC15" s="343"/>
      <c r="AD15" s="344"/>
      <c r="AE15" s="344"/>
      <c r="AF15" s="344"/>
    </row>
    <row r="16" spans="1:32" ht="18" customHeight="1">
      <c r="A16" s="337" t="s">
        <v>71</v>
      </c>
      <c r="B16" s="339">
        <f>'[9]безроб.село 20'!D15+'[9]облік село 20'!K15-'[9]облік село 20'!L15+'[9]облік село 20'!M15</f>
        <v>1473</v>
      </c>
      <c r="C16" s="339">
        <f>'[9]безроб.село 21'!D15+'[9]облік.село 21'!K15-'[9]облік.село 21'!L15+'[9]облік.село 21'!M15</f>
        <v>1660</v>
      </c>
      <c r="D16" s="340">
        <f t="shared" si="0"/>
        <v>112.69517990495588</v>
      </c>
      <c r="E16" s="339">
        <f>'[9]безроб.село 20'!D15</f>
        <v>956</v>
      </c>
      <c r="F16" s="339">
        <f>'[9]безроб.село 21'!D15</f>
        <v>1046</v>
      </c>
      <c r="G16" s="340">
        <f t="shared" si="1"/>
        <v>109.4142259414226</v>
      </c>
      <c r="H16" s="339">
        <f>'[9]безроб.село 20'!F15+'[9]облік село 20'!D15</f>
        <v>473</v>
      </c>
      <c r="I16" s="339">
        <f>'[9]безроб.село 21'!F15+'[9]облік.село 21'!D15</f>
        <v>459</v>
      </c>
      <c r="J16" s="340">
        <f t="shared" si="2"/>
        <v>97.040169133192393</v>
      </c>
      <c r="K16" s="339">
        <f>'[9]безроб.село 20'!J15</f>
        <v>74</v>
      </c>
      <c r="L16" s="339">
        <f>'[9]безроб.село 21'!J15</f>
        <v>154</v>
      </c>
      <c r="M16" s="340">
        <f t="shared" si="3"/>
        <v>208.10810810810813</v>
      </c>
      <c r="N16" s="339">
        <f>'[9]безроб.село 20'!K15+'[9]безроб.село 20'!L15</f>
        <v>93</v>
      </c>
      <c r="O16" s="339">
        <f>'[9]безроб.село 21'!K15+'[9]безроб.село 21'!L15</f>
        <v>53</v>
      </c>
      <c r="P16" s="340">
        <f t="shared" si="4"/>
        <v>56.98924731182796</v>
      </c>
      <c r="Q16" s="339">
        <f>'[9]безроб.село 20'!M15</f>
        <v>895</v>
      </c>
      <c r="R16" s="339">
        <f>'[9]безроб.село 21'!M15</f>
        <v>983</v>
      </c>
      <c r="S16" s="340">
        <f t="shared" si="5"/>
        <v>109.83240223463686</v>
      </c>
      <c r="T16" s="339">
        <f>'[9]безроб.село 20'!P15+'[9]облік село 20'!M15</f>
        <v>846</v>
      </c>
      <c r="U16" s="339">
        <f>'[9]безроб.село 21'!P15+'[9]облік.село 21'!M15</f>
        <v>711</v>
      </c>
      <c r="V16" s="340">
        <f t="shared" si="6"/>
        <v>84.042553191489361</v>
      </c>
      <c r="W16" s="351">
        <f>'[9]безроб.село 20'!P15</f>
        <v>328</v>
      </c>
      <c r="X16" s="351">
        <f>'[9]безроб.село 21'!P15</f>
        <v>275</v>
      </c>
      <c r="Y16" s="340">
        <f t="shared" si="7"/>
        <v>83.841463414634148</v>
      </c>
      <c r="Z16" s="339">
        <f>'[9]безроб.село 20'!T15</f>
        <v>284</v>
      </c>
      <c r="AA16" s="339">
        <f>'[9]безроб.село 21'!T15</f>
        <v>251</v>
      </c>
      <c r="AB16" s="340">
        <f t="shared" si="8"/>
        <v>88.380281690140848</v>
      </c>
      <c r="AC16" s="343"/>
      <c r="AD16" s="344"/>
      <c r="AE16" s="344"/>
      <c r="AF16" s="344"/>
    </row>
    <row r="17" spans="1:32" ht="18" customHeight="1">
      <c r="A17" s="337" t="s">
        <v>72</v>
      </c>
      <c r="B17" s="339">
        <f>'[9]безроб.село 20'!D16+'[9]облік село 20'!K16-'[9]облік село 20'!L16+'[9]облік село 20'!M16</f>
        <v>1527</v>
      </c>
      <c r="C17" s="339">
        <f>'[9]безроб.село 21'!D16+'[9]облік.село 21'!K16-'[9]облік.село 21'!L16+'[9]облік.село 21'!M16</f>
        <v>1510</v>
      </c>
      <c r="D17" s="340">
        <f t="shared" si="0"/>
        <v>98.886705959397517</v>
      </c>
      <c r="E17" s="339">
        <f>'[9]безроб.село 20'!D16</f>
        <v>1273</v>
      </c>
      <c r="F17" s="339">
        <f>'[9]безроб.село 21'!D16</f>
        <v>1372</v>
      </c>
      <c r="G17" s="340">
        <f t="shared" si="1"/>
        <v>107.77690494893952</v>
      </c>
      <c r="H17" s="339">
        <f>'[9]безроб.село 20'!F16+'[9]облік село 20'!D16</f>
        <v>525</v>
      </c>
      <c r="I17" s="339">
        <f>'[9]безроб.село 21'!F16+'[9]облік.село 21'!D16</f>
        <v>481</v>
      </c>
      <c r="J17" s="340">
        <f t="shared" si="2"/>
        <v>91.61904761904762</v>
      </c>
      <c r="K17" s="339">
        <f>'[9]безроб.село 20'!J16</f>
        <v>111</v>
      </c>
      <c r="L17" s="339">
        <f>'[9]безроб.село 21'!J16</f>
        <v>147</v>
      </c>
      <c r="M17" s="340">
        <f t="shared" si="3"/>
        <v>132.43243243243242</v>
      </c>
      <c r="N17" s="339">
        <f>'[9]безроб.село 20'!K16+'[9]безроб.село 20'!L16</f>
        <v>99</v>
      </c>
      <c r="O17" s="339">
        <f>'[9]безроб.село 21'!K16+'[9]безроб.село 21'!L16</f>
        <v>70</v>
      </c>
      <c r="P17" s="340">
        <f t="shared" si="4"/>
        <v>70.707070707070713</v>
      </c>
      <c r="Q17" s="339">
        <f>'[9]безроб.село 20'!M16</f>
        <v>1268</v>
      </c>
      <c r="R17" s="339">
        <f>'[9]безроб.село 21'!M16</f>
        <v>1368</v>
      </c>
      <c r="S17" s="340">
        <f t="shared" si="5"/>
        <v>107.88643533123027</v>
      </c>
      <c r="T17" s="339">
        <f>'[9]безроб.село 20'!P16+'[9]облік село 20'!M16</f>
        <v>570</v>
      </c>
      <c r="U17" s="339">
        <f>'[9]безроб.село 21'!P16+'[9]облік.село 21'!M16</f>
        <v>466</v>
      </c>
      <c r="V17" s="340">
        <f t="shared" si="6"/>
        <v>81.754385964912274</v>
      </c>
      <c r="W17" s="351">
        <f>'[9]безроб.село 20'!P16</f>
        <v>480</v>
      </c>
      <c r="X17" s="351">
        <f>'[9]безроб.село 21'!P16</f>
        <v>406</v>
      </c>
      <c r="Y17" s="340">
        <f t="shared" si="7"/>
        <v>84.583333333333329</v>
      </c>
      <c r="Z17" s="339">
        <f>'[9]безроб.село 20'!T16</f>
        <v>455</v>
      </c>
      <c r="AA17" s="339">
        <f>'[9]безроб.село 21'!T16</f>
        <v>381</v>
      </c>
      <c r="AB17" s="340">
        <f t="shared" si="8"/>
        <v>83.736263736263737</v>
      </c>
      <c r="AC17" s="343"/>
      <c r="AD17" s="344"/>
      <c r="AE17" s="344"/>
      <c r="AF17" s="344"/>
    </row>
    <row r="18" spans="1:32" ht="18" customHeight="1">
      <c r="A18" s="337" t="s">
        <v>73</v>
      </c>
      <c r="B18" s="339">
        <f>'[9]безроб.село 20'!D17+'[9]облік село 20'!K17-'[9]облік село 20'!L17+'[9]облік село 20'!M17</f>
        <v>787</v>
      </c>
      <c r="C18" s="339">
        <f>'[9]безроб.село 21'!D17+'[9]облік.село 21'!K17-'[9]облік.село 21'!L17+'[9]облік.село 21'!M17</f>
        <v>1070</v>
      </c>
      <c r="D18" s="340">
        <f t="shared" si="0"/>
        <v>135.95933926302416</v>
      </c>
      <c r="E18" s="339">
        <f>'[9]безроб.село 20'!D17</f>
        <v>539</v>
      </c>
      <c r="F18" s="339">
        <f>'[9]безроб.село 21'!D17</f>
        <v>835</v>
      </c>
      <c r="G18" s="340">
        <f t="shared" si="1"/>
        <v>154.91651205936921</v>
      </c>
      <c r="H18" s="339">
        <f>'[9]безроб.село 20'!F17+'[9]облік село 20'!D17</f>
        <v>366</v>
      </c>
      <c r="I18" s="339">
        <f>'[9]безроб.село 21'!F17+'[9]облік.село 21'!D17</f>
        <v>374</v>
      </c>
      <c r="J18" s="340">
        <f t="shared" si="2"/>
        <v>102.18579234972678</v>
      </c>
      <c r="K18" s="339">
        <f>'[9]безроб.село 20'!J17</f>
        <v>87</v>
      </c>
      <c r="L18" s="339">
        <f>'[9]безроб.село 21'!J17</f>
        <v>130</v>
      </c>
      <c r="M18" s="340">
        <f t="shared" si="3"/>
        <v>149.42528735632183</v>
      </c>
      <c r="N18" s="339">
        <f>'[9]безроб.село 20'!K17+'[9]безроб.село 20'!L17</f>
        <v>72</v>
      </c>
      <c r="O18" s="339">
        <f>'[9]безроб.село 21'!K17+'[9]безроб.село 21'!L17</f>
        <v>17</v>
      </c>
      <c r="P18" s="340">
        <f t="shared" si="4"/>
        <v>23.611111111111111</v>
      </c>
      <c r="Q18" s="339">
        <f>'[9]безроб.село 20'!M17</f>
        <v>441</v>
      </c>
      <c r="R18" s="339">
        <f>'[9]безроб.село 21'!M17</f>
        <v>794</v>
      </c>
      <c r="S18" s="340">
        <f t="shared" si="5"/>
        <v>180.04535147392292</v>
      </c>
      <c r="T18" s="339">
        <f>'[9]безроб.село 20'!P17+'[9]облік село 20'!M17</f>
        <v>240</v>
      </c>
      <c r="U18" s="339">
        <f>'[9]безроб.село 21'!P17+'[9]облік.село 21'!M17</f>
        <v>298</v>
      </c>
      <c r="V18" s="340">
        <f t="shared" si="6"/>
        <v>124.16666666666667</v>
      </c>
      <c r="W18" s="351">
        <f>'[9]безроб.село 20'!P17</f>
        <v>169</v>
      </c>
      <c r="X18" s="351">
        <f>'[9]безроб.село 21'!P17</f>
        <v>271</v>
      </c>
      <c r="Y18" s="340">
        <f t="shared" si="7"/>
        <v>160.3550295857988</v>
      </c>
      <c r="Z18" s="339">
        <f>'[9]безроб.село 20'!T17</f>
        <v>151</v>
      </c>
      <c r="AA18" s="339">
        <f>'[9]безроб.село 21'!T17</f>
        <v>247</v>
      </c>
      <c r="AB18" s="340">
        <f t="shared" si="8"/>
        <v>163.57615894039733</v>
      </c>
      <c r="AC18" s="343"/>
      <c r="AD18" s="344"/>
      <c r="AE18" s="344"/>
      <c r="AF18" s="344"/>
    </row>
    <row r="19" spans="1:32" ht="18" customHeight="1">
      <c r="A19" s="337" t="s">
        <v>74</v>
      </c>
      <c r="B19" s="339">
        <f>'[9]безроб.село 20'!D18+'[9]облік село 20'!K18-'[9]облік село 20'!L18+'[9]облік село 20'!M18</f>
        <v>1103</v>
      </c>
      <c r="C19" s="339">
        <f>'[9]безроб.село 21'!D18+'[9]облік.село 21'!K18-'[9]облік.село 21'!L18+'[9]облік.село 21'!M18</f>
        <v>1069</v>
      </c>
      <c r="D19" s="340">
        <f t="shared" si="0"/>
        <v>96.917497733454212</v>
      </c>
      <c r="E19" s="339">
        <f>'[9]безроб.село 20'!D18</f>
        <v>762</v>
      </c>
      <c r="F19" s="339">
        <f>'[9]безроб.село 21'!D18</f>
        <v>779</v>
      </c>
      <c r="G19" s="340">
        <f t="shared" si="1"/>
        <v>102.23097112860893</v>
      </c>
      <c r="H19" s="339">
        <f>'[9]безроб.село 20'!F18+'[9]облік село 20'!D18</f>
        <v>452</v>
      </c>
      <c r="I19" s="339">
        <f>'[9]безроб.село 21'!F18+'[9]облік.село 21'!D18</f>
        <v>392</v>
      </c>
      <c r="J19" s="340">
        <f t="shared" si="2"/>
        <v>86.725663716814154</v>
      </c>
      <c r="K19" s="339">
        <f>'[9]безроб.село 20'!J18</f>
        <v>91</v>
      </c>
      <c r="L19" s="339">
        <f>'[9]безроб.село 21'!J18</f>
        <v>109</v>
      </c>
      <c r="M19" s="340">
        <f t="shared" si="3"/>
        <v>119.78021978021978</v>
      </c>
      <c r="N19" s="339">
        <f>'[9]безроб.село 20'!K18+'[9]безроб.село 20'!L18</f>
        <v>106</v>
      </c>
      <c r="O19" s="339">
        <f>'[9]безроб.село 21'!K18+'[9]безроб.село 21'!L18</f>
        <v>67</v>
      </c>
      <c r="P19" s="340">
        <f t="shared" si="4"/>
        <v>63.20754716981132</v>
      </c>
      <c r="Q19" s="339">
        <f>'[9]безроб.село 20'!M18</f>
        <v>681</v>
      </c>
      <c r="R19" s="339">
        <f>'[9]безроб.село 21'!M18</f>
        <v>770</v>
      </c>
      <c r="S19" s="340">
        <f t="shared" si="5"/>
        <v>113.06901615271659</v>
      </c>
      <c r="T19" s="339">
        <f>'[9]безроб.село 20'!P18+'[9]облік село 20'!M18</f>
        <v>545</v>
      </c>
      <c r="U19" s="339">
        <f>'[9]безроб.село 21'!P18+'[9]облік.село 21'!M18</f>
        <v>446</v>
      </c>
      <c r="V19" s="340">
        <f t="shared" si="6"/>
        <v>81.834862385321102</v>
      </c>
      <c r="W19" s="351">
        <f>'[9]безроб.село 20'!P18</f>
        <v>231</v>
      </c>
      <c r="X19" s="351">
        <f>'[9]безроб.село 21'!P18</f>
        <v>195</v>
      </c>
      <c r="Y19" s="340">
        <f t="shared" si="7"/>
        <v>84.415584415584405</v>
      </c>
      <c r="Z19" s="339">
        <f>'[9]безроб.село 20'!T18</f>
        <v>208</v>
      </c>
      <c r="AA19" s="339">
        <f>'[9]безроб.село 21'!T18</f>
        <v>188</v>
      </c>
      <c r="AB19" s="340">
        <f t="shared" si="8"/>
        <v>90.384615384615387</v>
      </c>
      <c r="AC19" s="343"/>
      <c r="AD19" s="344"/>
      <c r="AE19" s="344"/>
      <c r="AF19" s="344"/>
    </row>
    <row r="20" spans="1:32" ht="18" customHeight="1">
      <c r="A20" s="337" t="s">
        <v>75</v>
      </c>
      <c r="B20" s="339">
        <f>'[9]безроб.село 20'!D19+'[9]облік село 20'!K19-'[9]облік село 20'!L19+'[9]облік село 20'!M19</f>
        <v>1494</v>
      </c>
      <c r="C20" s="339">
        <f>'[9]безроб.село 21'!D19+'[9]облік.село 21'!K19-'[9]облік.село 21'!L19+'[9]облік.село 21'!M19</f>
        <v>1445</v>
      </c>
      <c r="D20" s="340">
        <f t="shared" si="0"/>
        <v>96.720214190093714</v>
      </c>
      <c r="E20" s="339">
        <f>'[9]безроб.село 20'!D19</f>
        <v>1201</v>
      </c>
      <c r="F20" s="339">
        <f>'[9]безроб.село 21'!D19</f>
        <v>1198</v>
      </c>
      <c r="G20" s="340">
        <f t="shared" si="1"/>
        <v>99.750208159866787</v>
      </c>
      <c r="H20" s="339">
        <f>'[9]безроб.село 20'!F19+'[9]облік село 20'!D19</f>
        <v>595</v>
      </c>
      <c r="I20" s="339">
        <f>'[9]безроб.село 21'!F19+'[9]облік.село 21'!D19</f>
        <v>487</v>
      </c>
      <c r="J20" s="340">
        <f t="shared" si="2"/>
        <v>81.848739495798313</v>
      </c>
      <c r="K20" s="339">
        <f>'[9]безроб.село 20'!J19</f>
        <v>228</v>
      </c>
      <c r="L20" s="339">
        <f>'[9]безроб.село 21'!J19</f>
        <v>240</v>
      </c>
      <c r="M20" s="340">
        <f t="shared" si="3"/>
        <v>105.26315789473684</v>
      </c>
      <c r="N20" s="339">
        <f>'[9]безроб.село 20'!K19+'[9]безроб.село 20'!L19</f>
        <v>46</v>
      </c>
      <c r="O20" s="339">
        <f>'[9]безроб.село 21'!K19+'[9]безроб.село 21'!L19</f>
        <v>26</v>
      </c>
      <c r="P20" s="340">
        <f t="shared" si="4"/>
        <v>56.521739130434781</v>
      </c>
      <c r="Q20" s="339">
        <f>'[9]безроб.село 20'!M19</f>
        <v>1163</v>
      </c>
      <c r="R20" s="339">
        <f>'[9]безроб.село 21'!M19</f>
        <v>1133</v>
      </c>
      <c r="S20" s="340">
        <f t="shared" si="5"/>
        <v>97.420464316423036</v>
      </c>
      <c r="T20" s="339">
        <f>'[9]безроб.село 20'!P19+'[9]облік село 20'!M19</f>
        <v>623</v>
      </c>
      <c r="U20" s="339">
        <f>'[9]безроб.село 21'!P19+'[9]облік.село 21'!M19</f>
        <v>481</v>
      </c>
      <c r="V20" s="340">
        <f t="shared" si="6"/>
        <v>77.207062600321024</v>
      </c>
      <c r="W20" s="351">
        <f>'[9]безроб.село 20'!P19</f>
        <v>442</v>
      </c>
      <c r="X20" s="351">
        <f>'[9]безроб.село 21'!P19</f>
        <v>350</v>
      </c>
      <c r="Y20" s="340">
        <f t="shared" si="7"/>
        <v>79.185520361990953</v>
      </c>
      <c r="Z20" s="339">
        <f>'[9]безроб.село 20'!T19</f>
        <v>404</v>
      </c>
      <c r="AA20" s="339">
        <f>'[9]безроб.село 21'!T19</f>
        <v>325</v>
      </c>
      <c r="AB20" s="340">
        <f t="shared" si="8"/>
        <v>80.445544554455452</v>
      </c>
      <c r="AC20" s="343"/>
      <c r="AD20" s="344"/>
      <c r="AE20" s="344"/>
      <c r="AF20" s="344"/>
    </row>
    <row r="21" spans="1:32" ht="18" customHeight="1">
      <c r="A21" s="337" t="s">
        <v>76</v>
      </c>
      <c r="B21" s="339">
        <f>'[9]безроб.село 20'!D20+'[9]облік село 20'!K20-'[9]облік село 20'!L20+'[9]облік село 20'!M20</f>
        <v>1050</v>
      </c>
      <c r="C21" s="339">
        <f>'[9]безроб.село 21'!D20+'[9]облік.село 21'!K20-'[9]облік.село 21'!L20+'[9]облік.село 21'!M20</f>
        <v>1111</v>
      </c>
      <c r="D21" s="340">
        <f t="shared" si="0"/>
        <v>105.80952380952382</v>
      </c>
      <c r="E21" s="339">
        <f>'[9]безроб.село 20'!D20</f>
        <v>948</v>
      </c>
      <c r="F21" s="339">
        <f>'[9]безроб.село 21'!D20</f>
        <v>1013</v>
      </c>
      <c r="G21" s="340">
        <f t="shared" si="1"/>
        <v>106.85654008438819</v>
      </c>
      <c r="H21" s="339">
        <f>'[9]безроб.село 20'!F20+'[9]облік село 20'!D20</f>
        <v>275</v>
      </c>
      <c r="I21" s="339">
        <f>'[9]безроб.село 21'!F20+'[9]облік.село 21'!D20</f>
        <v>354</v>
      </c>
      <c r="J21" s="340">
        <f t="shared" si="2"/>
        <v>128.72727272727275</v>
      </c>
      <c r="K21" s="339">
        <f>'[9]безроб.село 20'!J20</f>
        <v>109</v>
      </c>
      <c r="L21" s="339">
        <f>'[9]безроб.село 21'!J20</f>
        <v>134</v>
      </c>
      <c r="M21" s="340">
        <f t="shared" si="3"/>
        <v>122.93577981651376</v>
      </c>
      <c r="N21" s="339">
        <f>'[9]безроб.село 20'!K20+'[9]безроб.село 20'!L20</f>
        <v>18</v>
      </c>
      <c r="O21" s="339">
        <f>'[9]безроб.село 21'!K20+'[9]безроб.село 21'!L20</f>
        <v>20</v>
      </c>
      <c r="P21" s="340">
        <f t="shared" si="4"/>
        <v>111.11111111111111</v>
      </c>
      <c r="Q21" s="339">
        <f>'[9]безроб.село 20'!M20</f>
        <v>914</v>
      </c>
      <c r="R21" s="339">
        <f>'[9]безроб.село 21'!M20</f>
        <v>992</v>
      </c>
      <c r="S21" s="340">
        <f t="shared" si="5"/>
        <v>108.53391684901533</v>
      </c>
      <c r="T21" s="339">
        <f>'[9]безроб.село 20'!P20+'[9]облік село 20'!M20</f>
        <v>406</v>
      </c>
      <c r="U21" s="339">
        <f>'[9]безроб.село 21'!P20+'[9]облік.село 21'!M20</f>
        <v>401</v>
      </c>
      <c r="V21" s="340">
        <f t="shared" si="6"/>
        <v>98.768472906403943</v>
      </c>
      <c r="W21" s="351">
        <f>'[9]безроб.село 20'!P20</f>
        <v>337</v>
      </c>
      <c r="X21" s="351">
        <f>'[9]безроб.село 21'!P20</f>
        <v>368</v>
      </c>
      <c r="Y21" s="340">
        <f t="shared" si="7"/>
        <v>109.19881305637982</v>
      </c>
      <c r="Z21" s="339">
        <f>'[9]безроб.село 20'!T20</f>
        <v>293</v>
      </c>
      <c r="AA21" s="339">
        <f>'[9]безроб.село 21'!T20</f>
        <v>339</v>
      </c>
      <c r="AB21" s="340">
        <f t="shared" si="8"/>
        <v>115.69965870307166</v>
      </c>
      <c r="AC21" s="344"/>
      <c r="AD21" s="344"/>
      <c r="AE21" s="344"/>
      <c r="AF21" s="344"/>
    </row>
    <row r="22" spans="1:32" ht="18" customHeight="1">
      <c r="A22" s="337" t="s">
        <v>77</v>
      </c>
      <c r="B22" s="339">
        <f>'[9]безроб.село 20'!D21+'[9]облік село 20'!K21-'[9]облік село 20'!L21+'[9]облік село 20'!M21</f>
        <v>1461</v>
      </c>
      <c r="C22" s="339">
        <f>'[9]безроб.село 21'!D21+'[9]облік.село 21'!K21-'[9]облік.село 21'!L21+'[9]облік.село 21'!M21</f>
        <v>1461</v>
      </c>
      <c r="D22" s="340">
        <f t="shared" si="0"/>
        <v>100</v>
      </c>
      <c r="E22" s="339">
        <f>'[9]безроб.село 20'!D21</f>
        <v>1043</v>
      </c>
      <c r="F22" s="339">
        <f>'[9]безроб.село 21'!D21</f>
        <v>1061</v>
      </c>
      <c r="G22" s="340">
        <f t="shared" si="1"/>
        <v>101.72579098753596</v>
      </c>
      <c r="H22" s="339">
        <f>'[9]безроб.село 20'!F21+'[9]облік село 20'!D21</f>
        <v>261</v>
      </c>
      <c r="I22" s="339">
        <f>'[9]безроб.село 21'!F21+'[9]облік.село 21'!D21</f>
        <v>291</v>
      </c>
      <c r="J22" s="340">
        <f t="shared" si="2"/>
        <v>111.49425287356323</v>
      </c>
      <c r="K22" s="339">
        <f>'[9]безроб.село 20'!J21</f>
        <v>57</v>
      </c>
      <c r="L22" s="339">
        <f>'[9]безроб.село 21'!J21</f>
        <v>105</v>
      </c>
      <c r="M22" s="340">
        <f t="shared" si="3"/>
        <v>184.21052631578948</v>
      </c>
      <c r="N22" s="339">
        <f>'[9]безроб.село 20'!K21+'[9]безроб.село 20'!L21</f>
        <v>6</v>
      </c>
      <c r="O22" s="339">
        <f>'[9]безроб.село 21'!K21+'[9]безроб.село 21'!L21</f>
        <v>5</v>
      </c>
      <c r="P22" s="340">
        <f t="shared" si="4"/>
        <v>83.333333333333343</v>
      </c>
      <c r="Q22" s="339">
        <f>'[9]безроб.село 20'!M21</f>
        <v>984</v>
      </c>
      <c r="R22" s="339">
        <f>'[9]безроб.село 21'!M21</f>
        <v>1025</v>
      </c>
      <c r="S22" s="340">
        <f t="shared" si="5"/>
        <v>104.16666666666667</v>
      </c>
      <c r="T22" s="339">
        <f>'[9]безроб.село 20'!P21+'[9]облік село 20'!M21</f>
        <v>916</v>
      </c>
      <c r="U22" s="339">
        <f>'[9]безроб.село 21'!P21+'[9]облік.село 21'!M21</f>
        <v>639</v>
      </c>
      <c r="V22" s="340">
        <f t="shared" si="6"/>
        <v>69.75982532751091</v>
      </c>
      <c r="W22" s="351">
        <f>'[9]безроб.село 20'!P21</f>
        <v>576</v>
      </c>
      <c r="X22" s="351">
        <f>'[9]безроб.село 21'!P21</f>
        <v>354</v>
      </c>
      <c r="Y22" s="340">
        <f t="shared" si="7"/>
        <v>61.458333333333336</v>
      </c>
      <c r="Z22" s="339">
        <f>'[9]безроб.село 20'!T21</f>
        <v>524</v>
      </c>
      <c r="AA22" s="339">
        <f>'[9]безроб.село 21'!T21</f>
        <v>336</v>
      </c>
      <c r="AB22" s="340">
        <f t="shared" si="8"/>
        <v>64.122137404580144</v>
      </c>
      <c r="AC22" s="343"/>
      <c r="AD22" s="344"/>
      <c r="AE22" s="344"/>
      <c r="AF22" s="344"/>
    </row>
    <row r="23" spans="1:32" ht="18" customHeight="1">
      <c r="A23" s="337" t="s">
        <v>78</v>
      </c>
      <c r="B23" s="339">
        <f>'[9]безроб.село 20'!D22+'[9]облік село 20'!K22-'[9]облік село 20'!L22+'[9]облік село 20'!M22</f>
        <v>1350</v>
      </c>
      <c r="C23" s="339">
        <f>'[9]безроб.село 21'!D22+'[9]облік.село 21'!K22-'[9]облік.село 21'!L22+'[9]облік.село 21'!M22</f>
        <v>1347</v>
      </c>
      <c r="D23" s="340">
        <f t="shared" si="0"/>
        <v>99.777777777777771</v>
      </c>
      <c r="E23" s="339">
        <f>'[9]безроб.село 20'!D22</f>
        <v>1275</v>
      </c>
      <c r="F23" s="339">
        <f>'[9]безроб.село 21'!D22</f>
        <v>1278</v>
      </c>
      <c r="G23" s="340">
        <f t="shared" si="1"/>
        <v>100.23529411764707</v>
      </c>
      <c r="H23" s="339">
        <f>'[9]безроб.село 20'!F22+'[9]облік село 20'!D22</f>
        <v>544</v>
      </c>
      <c r="I23" s="339">
        <f>'[9]безроб.село 21'!F22+'[9]облік.село 21'!D22</f>
        <v>518</v>
      </c>
      <c r="J23" s="340">
        <f t="shared" si="2"/>
        <v>95.220588235294116</v>
      </c>
      <c r="K23" s="339">
        <f>'[9]безроб.село 20'!J22</f>
        <v>218</v>
      </c>
      <c r="L23" s="339">
        <f>'[9]безроб.село 21'!J22</f>
        <v>188</v>
      </c>
      <c r="M23" s="340">
        <f t="shared" si="3"/>
        <v>86.238532110091754</v>
      </c>
      <c r="N23" s="339">
        <f>'[9]безроб.село 20'!K22+'[9]безроб.село 20'!L22</f>
        <v>59</v>
      </c>
      <c r="O23" s="339">
        <f>'[9]безроб.село 21'!K22+'[9]безроб.село 21'!L22</f>
        <v>39</v>
      </c>
      <c r="P23" s="340">
        <f t="shared" si="4"/>
        <v>66.101694915254242</v>
      </c>
      <c r="Q23" s="339">
        <f>'[9]безроб.село 20'!M22</f>
        <v>1240</v>
      </c>
      <c r="R23" s="339">
        <f>'[9]безроб.село 21'!M22</f>
        <v>1208</v>
      </c>
      <c r="S23" s="340">
        <f t="shared" si="5"/>
        <v>97.41935483870968</v>
      </c>
      <c r="T23" s="339">
        <f>'[9]безроб.село 20'!P22+'[9]облік село 20'!M22</f>
        <v>510</v>
      </c>
      <c r="U23" s="339">
        <f>'[9]безроб.село 21'!P22+'[9]облік.село 21'!M22</f>
        <v>467</v>
      </c>
      <c r="V23" s="340">
        <f t="shared" si="6"/>
        <v>91.568627450980387</v>
      </c>
      <c r="W23" s="351">
        <f>'[9]безроб.село 20'!P22</f>
        <v>469</v>
      </c>
      <c r="X23" s="351">
        <f>'[9]безроб.село 21'!P22</f>
        <v>425</v>
      </c>
      <c r="Y23" s="340">
        <f t="shared" si="7"/>
        <v>90.618336886993603</v>
      </c>
      <c r="Z23" s="339">
        <f>'[9]безроб.село 20'!T22</f>
        <v>409</v>
      </c>
      <c r="AA23" s="339">
        <f>'[9]безроб.село 21'!T22</f>
        <v>390</v>
      </c>
      <c r="AB23" s="340">
        <f t="shared" si="8"/>
        <v>95.354523227383865</v>
      </c>
      <c r="AC23" s="343"/>
      <c r="AD23" s="344"/>
      <c r="AE23" s="344"/>
      <c r="AF23" s="344"/>
    </row>
    <row r="24" spans="1:32" ht="18" customHeight="1">
      <c r="A24" s="337" t="s">
        <v>79</v>
      </c>
      <c r="B24" s="339">
        <f>'[9]безроб.село 20'!D23+'[9]облік село 20'!K23-'[9]облік село 20'!L23+'[9]облік село 20'!M23</f>
        <v>772</v>
      </c>
      <c r="C24" s="339">
        <f>'[9]безроб.село 21'!D23+'[9]облік.село 21'!K23-'[9]облік.село 21'!L23+'[9]облік.село 21'!M23</f>
        <v>1091</v>
      </c>
      <c r="D24" s="340">
        <f t="shared" si="0"/>
        <v>141.32124352331604</v>
      </c>
      <c r="E24" s="339">
        <f>'[9]безроб.село 20'!D23</f>
        <v>633</v>
      </c>
      <c r="F24" s="339">
        <f>'[9]безроб.село 21'!D23</f>
        <v>986</v>
      </c>
      <c r="G24" s="340">
        <f t="shared" si="1"/>
        <v>155.76619273301736</v>
      </c>
      <c r="H24" s="339">
        <f>'[9]безроб.село 20'!F23+'[9]облік село 20'!D23</f>
        <v>361</v>
      </c>
      <c r="I24" s="339">
        <f>'[9]безроб.село 21'!F23+'[9]облік.село 21'!D23</f>
        <v>422</v>
      </c>
      <c r="J24" s="340">
        <f t="shared" si="2"/>
        <v>116.89750692520775</v>
      </c>
      <c r="K24" s="339">
        <f>'[9]безроб.село 20'!J23</f>
        <v>108</v>
      </c>
      <c r="L24" s="339">
        <f>'[9]безроб.село 21'!J23</f>
        <v>120</v>
      </c>
      <c r="M24" s="340">
        <f t="shared" si="3"/>
        <v>111.11111111111111</v>
      </c>
      <c r="N24" s="339">
        <f>'[9]безроб.село 20'!K23+'[9]безроб.село 20'!L23</f>
        <v>125</v>
      </c>
      <c r="O24" s="339">
        <f>'[9]безроб.село 21'!K23+'[9]безроб.село 21'!L23</f>
        <v>16</v>
      </c>
      <c r="P24" s="340">
        <f t="shared" si="4"/>
        <v>12.8</v>
      </c>
      <c r="Q24" s="339">
        <f>'[9]безроб.село 20'!M23</f>
        <v>590</v>
      </c>
      <c r="R24" s="339">
        <f>'[9]безроб.село 21'!M23</f>
        <v>879</v>
      </c>
      <c r="S24" s="340">
        <f t="shared" si="5"/>
        <v>148.98305084745763</v>
      </c>
      <c r="T24" s="339">
        <f>'[9]безроб.село 20'!P23+'[9]облік село 20'!M23</f>
        <v>240</v>
      </c>
      <c r="U24" s="339">
        <f>'[9]безроб.село 21'!P23+'[9]облік.село 21'!M23</f>
        <v>377</v>
      </c>
      <c r="V24" s="340">
        <f t="shared" si="6"/>
        <v>157.08333333333334</v>
      </c>
      <c r="W24" s="351">
        <f>'[9]безроб.село 20'!P23</f>
        <v>184</v>
      </c>
      <c r="X24" s="351">
        <f>'[9]безроб.село 21'!P23</f>
        <v>305</v>
      </c>
      <c r="Y24" s="340">
        <f t="shared" si="7"/>
        <v>165.76086956521738</v>
      </c>
      <c r="Z24" s="339">
        <f>'[9]безроб.село 20'!T23</f>
        <v>163</v>
      </c>
      <c r="AA24" s="339">
        <f>'[9]безроб.село 21'!T23</f>
        <v>281</v>
      </c>
      <c r="AB24" s="340">
        <f t="shared" si="8"/>
        <v>172.39263803680981</v>
      </c>
      <c r="AC24" s="343"/>
      <c r="AD24" s="344"/>
      <c r="AE24" s="344"/>
      <c r="AF24" s="344"/>
    </row>
    <row r="25" spans="1:32" ht="18" customHeight="1">
      <c r="A25" s="337" t="s">
        <v>80</v>
      </c>
      <c r="B25" s="339">
        <f>'[9]безроб.село 20'!D24+'[9]облік село 20'!K24-'[9]облік село 20'!L24+'[9]облік село 20'!M24</f>
        <v>1017</v>
      </c>
      <c r="C25" s="339">
        <f>'[9]безроб.село 21'!D24+'[9]облік.село 21'!K24-'[9]облік.село 21'!L24+'[9]облік.село 21'!M24</f>
        <v>1059</v>
      </c>
      <c r="D25" s="340">
        <f t="shared" si="0"/>
        <v>104.12979351032448</v>
      </c>
      <c r="E25" s="339">
        <f>'[9]безроб.село 20'!D24</f>
        <v>909</v>
      </c>
      <c r="F25" s="339">
        <f>'[9]безроб.село 21'!D24</f>
        <v>945</v>
      </c>
      <c r="G25" s="340">
        <f t="shared" si="1"/>
        <v>103.96039603960396</v>
      </c>
      <c r="H25" s="339">
        <f>'[9]безроб.село 20'!F24+'[9]облік село 20'!D24</f>
        <v>413</v>
      </c>
      <c r="I25" s="339">
        <f>'[9]безроб.село 21'!F24+'[9]облік.село 21'!D24</f>
        <v>436</v>
      </c>
      <c r="J25" s="340">
        <f t="shared" si="2"/>
        <v>105.56900726392251</v>
      </c>
      <c r="K25" s="339">
        <f>'[9]безроб.село 20'!J24</f>
        <v>96</v>
      </c>
      <c r="L25" s="339">
        <f>'[9]безроб.село 21'!J24</f>
        <v>134</v>
      </c>
      <c r="M25" s="340">
        <f t="shared" si="3"/>
        <v>139.58333333333331</v>
      </c>
      <c r="N25" s="339">
        <f>'[9]безроб.село 20'!K24+'[9]безроб.село 20'!L24</f>
        <v>144</v>
      </c>
      <c r="O25" s="339">
        <f>'[9]безроб.село 21'!K24+'[9]безроб.село 21'!L24</f>
        <v>75</v>
      </c>
      <c r="P25" s="340">
        <f t="shared" si="4"/>
        <v>52.083333333333336</v>
      </c>
      <c r="Q25" s="339">
        <f>'[9]безроб.село 20'!M24</f>
        <v>892</v>
      </c>
      <c r="R25" s="339">
        <f>'[9]безроб.село 21'!M24</f>
        <v>921</v>
      </c>
      <c r="S25" s="340">
        <f t="shared" si="5"/>
        <v>103.25112107623318</v>
      </c>
      <c r="T25" s="339">
        <f>'[9]безроб.село 20'!P24+'[9]облік село 20'!M24</f>
        <v>368</v>
      </c>
      <c r="U25" s="339">
        <f>'[9]безроб.село 21'!P24+'[9]облік.село 21'!M24</f>
        <v>323</v>
      </c>
      <c r="V25" s="340">
        <f t="shared" si="6"/>
        <v>87.771739130434781</v>
      </c>
      <c r="W25" s="351">
        <f>'[9]безроб.село 20'!P24</f>
        <v>322</v>
      </c>
      <c r="X25" s="351">
        <f>'[9]безроб.село 21'!P24</f>
        <v>289</v>
      </c>
      <c r="Y25" s="340">
        <f t="shared" si="7"/>
        <v>89.75155279503106</v>
      </c>
      <c r="Z25" s="339">
        <f>'[9]безроб.село 20'!T24</f>
        <v>292</v>
      </c>
      <c r="AA25" s="339">
        <f>'[9]безроб.село 21'!T24</f>
        <v>278</v>
      </c>
      <c r="AB25" s="340">
        <f t="shared" si="8"/>
        <v>95.205479452054803</v>
      </c>
      <c r="AC25" s="343"/>
      <c r="AD25" s="344"/>
      <c r="AE25" s="344"/>
      <c r="AF25" s="344"/>
    </row>
    <row r="26" spans="1:32" ht="18" customHeight="1">
      <c r="A26" s="337" t="s">
        <v>81</v>
      </c>
      <c r="B26" s="339">
        <f>'[9]безроб.село 20'!D25+'[9]облік село 20'!K25-'[9]облік село 20'!L25+'[9]облік село 20'!M25</f>
        <v>1522</v>
      </c>
      <c r="C26" s="339">
        <f>'[9]безроб.село 21'!D25+'[9]облік.село 21'!K25-'[9]облік.село 21'!L25+'[9]облік.село 21'!M25</f>
        <v>1567</v>
      </c>
      <c r="D26" s="340">
        <f t="shared" si="0"/>
        <v>102.95663600525624</v>
      </c>
      <c r="E26" s="339">
        <f>'[9]безроб.село 20'!D25</f>
        <v>917</v>
      </c>
      <c r="F26" s="339">
        <f>'[9]безроб.село 21'!D25</f>
        <v>1006</v>
      </c>
      <c r="G26" s="340">
        <f t="shared" si="1"/>
        <v>109.70556161395857</v>
      </c>
      <c r="H26" s="339">
        <f>'[9]безроб.село 20'!F25+'[9]облік село 20'!D25</f>
        <v>524</v>
      </c>
      <c r="I26" s="339">
        <f>'[9]безроб.село 21'!F25+'[9]облік.село 21'!D25</f>
        <v>551</v>
      </c>
      <c r="J26" s="340">
        <f t="shared" si="2"/>
        <v>105.15267175572518</v>
      </c>
      <c r="K26" s="339">
        <f>'[9]безроб.село 20'!J25</f>
        <v>145</v>
      </c>
      <c r="L26" s="339">
        <f>'[9]безроб.село 21'!J25</f>
        <v>153</v>
      </c>
      <c r="M26" s="340">
        <f t="shared" si="3"/>
        <v>105.51724137931035</v>
      </c>
      <c r="N26" s="339">
        <f>'[9]безроб.село 20'!K25+'[9]безроб.село 20'!L25</f>
        <v>194</v>
      </c>
      <c r="O26" s="339">
        <f>'[9]безроб.село 21'!K25+'[9]безроб.село 21'!L25</f>
        <v>187</v>
      </c>
      <c r="P26" s="340">
        <f t="shared" si="4"/>
        <v>96.391752577319593</v>
      </c>
      <c r="Q26" s="339">
        <f>'[9]безроб.село 20'!M25</f>
        <v>759</v>
      </c>
      <c r="R26" s="339">
        <f>'[9]безроб.село 21'!M25</f>
        <v>833</v>
      </c>
      <c r="S26" s="340">
        <f t="shared" si="5"/>
        <v>109.74967061923584</v>
      </c>
      <c r="T26" s="339">
        <f>'[9]безроб.село 20'!P25+'[9]облік село 20'!M25</f>
        <v>787</v>
      </c>
      <c r="U26" s="339">
        <f>'[9]безроб.село 21'!P25+'[9]облік.село 21'!M25</f>
        <v>694</v>
      </c>
      <c r="V26" s="340">
        <f t="shared" si="6"/>
        <v>88.182973316391355</v>
      </c>
      <c r="W26" s="351">
        <f>'[9]безроб.село 20'!P25</f>
        <v>257</v>
      </c>
      <c r="X26" s="351">
        <f>'[9]безроб.село 21'!P25</f>
        <v>241</v>
      </c>
      <c r="Y26" s="340">
        <f t="shared" si="7"/>
        <v>93.774319066147854</v>
      </c>
      <c r="Z26" s="339">
        <f>'[9]безроб.село 20'!T25</f>
        <v>220</v>
      </c>
      <c r="AA26" s="339">
        <f>'[9]безроб.село 21'!T25</f>
        <v>212</v>
      </c>
      <c r="AB26" s="340">
        <f t="shared" si="8"/>
        <v>96.36363636363636</v>
      </c>
      <c r="AC26" s="343"/>
      <c r="AD26" s="344"/>
      <c r="AE26" s="344"/>
      <c r="AF26" s="344"/>
    </row>
    <row r="27" spans="1:32" ht="18" customHeight="1">
      <c r="A27" s="337" t="s">
        <v>82</v>
      </c>
      <c r="B27" s="339">
        <f>'[9]безроб.село 20'!D26+'[9]облік село 20'!K26-'[9]облік село 20'!L26+'[9]облік село 20'!M26</f>
        <v>823</v>
      </c>
      <c r="C27" s="339">
        <f>'[9]безроб.село 21'!D26+'[9]облік.село 21'!K26-'[9]облік.село 21'!L26+'[9]облік.село 21'!M26</f>
        <v>748</v>
      </c>
      <c r="D27" s="340">
        <f t="shared" si="0"/>
        <v>90.886998784933169</v>
      </c>
      <c r="E27" s="339">
        <f>'[9]безроб.село 20'!D26</f>
        <v>630</v>
      </c>
      <c r="F27" s="339">
        <f>'[9]безроб.село 21'!D26</f>
        <v>527</v>
      </c>
      <c r="G27" s="340">
        <f t="shared" si="1"/>
        <v>83.650793650793659</v>
      </c>
      <c r="H27" s="339">
        <f>'[9]безроб.село 20'!F26+'[9]облік село 20'!D26</f>
        <v>280</v>
      </c>
      <c r="I27" s="339">
        <f>'[9]безроб.село 21'!F26+'[9]облік.село 21'!D26</f>
        <v>202</v>
      </c>
      <c r="J27" s="340">
        <f t="shared" si="2"/>
        <v>72.142857142857139</v>
      </c>
      <c r="K27" s="339">
        <f>'[9]безроб.село 20'!J26</f>
        <v>133</v>
      </c>
      <c r="L27" s="339">
        <f>'[9]безроб.село 21'!J26</f>
        <v>82</v>
      </c>
      <c r="M27" s="340">
        <f t="shared" si="3"/>
        <v>61.65413533834586</v>
      </c>
      <c r="N27" s="339">
        <f>'[9]безроб.село 20'!K26+'[9]безроб.село 20'!L26</f>
        <v>161</v>
      </c>
      <c r="O27" s="339">
        <f>'[9]безроб.село 21'!K26+'[9]безроб.село 21'!L26</f>
        <v>26</v>
      </c>
      <c r="P27" s="340">
        <f t="shared" si="4"/>
        <v>16.149068322981368</v>
      </c>
      <c r="Q27" s="339">
        <f>'[9]безроб.село 20'!M26</f>
        <v>576</v>
      </c>
      <c r="R27" s="339">
        <f>'[9]безроб.село 21'!M26</f>
        <v>497</v>
      </c>
      <c r="S27" s="340">
        <f t="shared" si="5"/>
        <v>86.284722222222214</v>
      </c>
      <c r="T27" s="339">
        <f>'[9]безроб.село 20'!P26+'[9]облік село 20'!M26</f>
        <v>320</v>
      </c>
      <c r="U27" s="339">
        <f>'[9]безроб.село 21'!P26+'[9]облік.село 21'!M26</f>
        <v>315</v>
      </c>
      <c r="V27" s="340">
        <f t="shared" si="6"/>
        <v>98.4375</v>
      </c>
      <c r="W27" s="351">
        <f>'[9]безроб.село 20'!P26</f>
        <v>135</v>
      </c>
      <c r="X27" s="351">
        <f>'[9]безроб.село 21'!P26</f>
        <v>131</v>
      </c>
      <c r="Y27" s="340">
        <f t="shared" si="7"/>
        <v>97.037037037037038</v>
      </c>
      <c r="Z27" s="339">
        <f>'[9]безроб.село 20'!T26</f>
        <v>118</v>
      </c>
      <c r="AA27" s="339">
        <f>'[9]безроб.село 21'!T26</f>
        <v>125</v>
      </c>
      <c r="AB27" s="340">
        <f t="shared" si="8"/>
        <v>105.93220338983052</v>
      </c>
      <c r="AC27" s="343"/>
      <c r="AD27" s="344"/>
      <c r="AE27" s="344"/>
      <c r="AF27" s="344"/>
    </row>
    <row r="28" spans="1:32" ht="18" customHeight="1">
      <c r="A28" s="337" t="s">
        <v>83</v>
      </c>
      <c r="B28" s="339">
        <f>'[9]безроб.село 20'!D27+'[9]облік село 20'!K27-'[9]облік село 20'!L27+'[9]облік село 20'!M27</f>
        <v>1328</v>
      </c>
      <c r="C28" s="339">
        <f>'[9]безроб.село 21'!D27+'[9]облік.село 21'!K27-'[9]облік.село 21'!L27+'[9]облік.село 21'!M27</f>
        <v>2096</v>
      </c>
      <c r="D28" s="340">
        <f t="shared" si="0"/>
        <v>157.83132530120483</v>
      </c>
      <c r="E28" s="339">
        <f>'[9]безроб.село 20'!D27</f>
        <v>929</v>
      </c>
      <c r="F28" s="339">
        <f>'[9]безроб.село 21'!D27</f>
        <v>1351</v>
      </c>
      <c r="G28" s="340">
        <f t="shared" si="1"/>
        <v>145.42518837459636</v>
      </c>
      <c r="H28" s="339">
        <f>'[9]безроб.село 20'!F27+'[9]облік село 20'!D27</f>
        <v>522</v>
      </c>
      <c r="I28" s="339">
        <f>'[9]безроб.село 21'!F27+'[9]облік.село 21'!D27</f>
        <v>693</v>
      </c>
      <c r="J28" s="340">
        <f t="shared" si="2"/>
        <v>132.75862068965517</v>
      </c>
      <c r="K28" s="339">
        <f>'[9]безроб.село 20'!J27</f>
        <v>224</v>
      </c>
      <c r="L28" s="339">
        <f>'[9]безроб.село 21'!J27</f>
        <v>199</v>
      </c>
      <c r="M28" s="340">
        <f t="shared" si="3"/>
        <v>88.839285714285708</v>
      </c>
      <c r="N28" s="339">
        <f>'[9]безроб.село 20'!K27+'[9]безроб.село 20'!L27</f>
        <v>100</v>
      </c>
      <c r="O28" s="339">
        <f>'[9]безроб.село 21'!K27+'[9]безроб.село 21'!L27</f>
        <v>126</v>
      </c>
      <c r="P28" s="340">
        <f t="shared" si="4"/>
        <v>126</v>
      </c>
      <c r="Q28" s="339">
        <f>'[9]безроб.село 20'!M27</f>
        <v>894</v>
      </c>
      <c r="R28" s="339">
        <f>'[9]безроб.село 21'!M27</f>
        <v>1312</v>
      </c>
      <c r="S28" s="340">
        <f t="shared" si="5"/>
        <v>146.75615212527964</v>
      </c>
      <c r="T28" s="339">
        <f>'[9]безроб.село 20'!P27+'[9]облік село 20'!M27</f>
        <v>647</v>
      </c>
      <c r="U28" s="339">
        <f>'[9]безроб.село 21'!P27+'[9]облік.село 21'!M27</f>
        <v>889</v>
      </c>
      <c r="V28" s="340">
        <f t="shared" si="6"/>
        <v>137.40340030911901</v>
      </c>
      <c r="W28" s="351">
        <f>'[9]безроб.село 20'!P27</f>
        <v>247</v>
      </c>
      <c r="X28" s="351">
        <f>'[9]безроб.село 21'!P27</f>
        <v>297</v>
      </c>
      <c r="Y28" s="340">
        <f t="shared" si="7"/>
        <v>120.24291497975707</v>
      </c>
      <c r="Z28" s="339">
        <f>'[9]безроб.село 20'!T27</f>
        <v>230</v>
      </c>
      <c r="AA28" s="339">
        <f>'[9]безроб.село 21'!T27</f>
        <v>280</v>
      </c>
      <c r="AB28" s="340">
        <f t="shared" si="8"/>
        <v>121.73913043478262</v>
      </c>
      <c r="AC28" s="343"/>
      <c r="AD28" s="344"/>
      <c r="AE28" s="344"/>
      <c r="AF28" s="344"/>
    </row>
    <row r="29" spans="1:32" ht="18" customHeight="1">
      <c r="A29" s="337" t="s">
        <v>84</v>
      </c>
      <c r="B29" s="339">
        <f>'[9]безроб.село 20'!D28+'[9]облік село 20'!K28-'[9]облік село 20'!L28+'[9]облік село 20'!M28</f>
        <v>1239</v>
      </c>
      <c r="C29" s="339">
        <f>'[9]безроб.село 21'!D28+'[9]облік.село 21'!K28-'[9]облік.село 21'!L28+'[9]облік.село 21'!M28</f>
        <v>1636</v>
      </c>
      <c r="D29" s="340">
        <f t="shared" si="0"/>
        <v>132.04196933010493</v>
      </c>
      <c r="E29" s="339">
        <f>'[9]безроб.село 20'!D28</f>
        <v>1123</v>
      </c>
      <c r="F29" s="339">
        <f>'[9]безроб.село 21'!D28</f>
        <v>1443</v>
      </c>
      <c r="G29" s="340">
        <f t="shared" si="1"/>
        <v>128.49510240427426</v>
      </c>
      <c r="H29" s="339">
        <f>'[9]безроб.село 20'!F28+'[9]облік село 20'!D28</f>
        <v>414</v>
      </c>
      <c r="I29" s="339">
        <f>'[9]безроб.село 21'!F28+'[9]облік.село 21'!D28</f>
        <v>409</v>
      </c>
      <c r="J29" s="340">
        <f t="shared" si="2"/>
        <v>98.792270531400959</v>
      </c>
      <c r="K29" s="339">
        <f>'[9]безроб.село 20'!J28</f>
        <v>112</v>
      </c>
      <c r="L29" s="339">
        <f>'[9]безроб.село 21'!J28</f>
        <v>96</v>
      </c>
      <c r="M29" s="340">
        <f t="shared" si="3"/>
        <v>85.714285714285708</v>
      </c>
      <c r="N29" s="339">
        <f>'[9]безроб.село 20'!K28+'[9]безроб.село 20'!L28</f>
        <v>135</v>
      </c>
      <c r="O29" s="339">
        <f>'[9]безроб.село 21'!K28+'[9]безроб.село 21'!L28</f>
        <v>25</v>
      </c>
      <c r="P29" s="340">
        <f t="shared" si="4"/>
        <v>18.518518518518519</v>
      </c>
      <c r="Q29" s="339">
        <f>'[9]безроб.село 20'!M28</f>
        <v>1085</v>
      </c>
      <c r="R29" s="339">
        <f>'[9]безроб.село 21'!M28</f>
        <v>1389</v>
      </c>
      <c r="S29" s="340">
        <f t="shared" si="5"/>
        <v>128.0184331797235</v>
      </c>
      <c r="T29" s="339">
        <f>'[9]безроб.село 20'!P28+'[9]облік село 20'!M28</f>
        <v>502</v>
      </c>
      <c r="U29" s="339">
        <f>'[9]безроб.село 21'!P28+'[9]облік.село 21'!M28</f>
        <v>649</v>
      </c>
      <c r="V29" s="340">
        <f t="shared" si="6"/>
        <v>129.28286852589642</v>
      </c>
      <c r="W29" s="351">
        <f>'[9]безроб.село 20'!P28</f>
        <v>401</v>
      </c>
      <c r="X29" s="351">
        <f>'[9]безроб.село 21'!P28</f>
        <v>514</v>
      </c>
      <c r="Y29" s="340">
        <f t="shared" si="7"/>
        <v>128.17955112219451</v>
      </c>
      <c r="Z29" s="339">
        <f>'[9]безроб.село 20'!T28</f>
        <v>379</v>
      </c>
      <c r="AA29" s="339">
        <f>'[9]безроб.село 21'!T28</f>
        <v>494</v>
      </c>
      <c r="AB29" s="340">
        <f t="shared" si="8"/>
        <v>130.34300791556728</v>
      </c>
      <c r="AC29" s="343"/>
      <c r="AD29" s="344"/>
      <c r="AE29" s="344"/>
      <c r="AF29" s="344"/>
    </row>
    <row r="30" spans="1:32" ht="18" customHeight="1">
      <c r="A30" s="337" t="s">
        <v>85</v>
      </c>
      <c r="B30" s="339">
        <f>'[9]безроб.село 20'!D29+'[9]облік село 20'!K29-'[9]облік село 20'!L29+'[9]облік село 20'!M29</f>
        <v>1369</v>
      </c>
      <c r="C30" s="339">
        <f>'[9]безроб.село 21'!D29+'[9]облік.село 21'!K29-'[9]облік.село 21'!L29+'[9]облік.село 21'!M29</f>
        <v>1415</v>
      </c>
      <c r="D30" s="340">
        <f t="shared" si="0"/>
        <v>103.36011687363037</v>
      </c>
      <c r="E30" s="339">
        <f>'[9]безроб.село 20'!D29</f>
        <v>981</v>
      </c>
      <c r="F30" s="339">
        <f>'[9]безроб.село 21'!D29</f>
        <v>1002</v>
      </c>
      <c r="G30" s="340">
        <f t="shared" si="1"/>
        <v>102.14067278287462</v>
      </c>
      <c r="H30" s="339">
        <f>'[9]безроб.село 20'!F29+'[9]облік село 20'!D29</f>
        <v>365</v>
      </c>
      <c r="I30" s="339">
        <f>'[9]безроб.село 21'!F29+'[9]облік.село 21'!D29</f>
        <v>358</v>
      </c>
      <c r="J30" s="340">
        <f t="shared" si="2"/>
        <v>98.082191780821915</v>
      </c>
      <c r="K30" s="339">
        <f>'[9]безроб.село 20'!J29</f>
        <v>66</v>
      </c>
      <c r="L30" s="339">
        <f>'[9]безроб.село 21'!J29</f>
        <v>127</v>
      </c>
      <c r="M30" s="340">
        <f t="shared" si="3"/>
        <v>192.42424242424244</v>
      </c>
      <c r="N30" s="339">
        <f>'[9]безроб.село 20'!K29+'[9]безроб.село 20'!L29</f>
        <v>38</v>
      </c>
      <c r="O30" s="339">
        <f>'[9]безроб.село 21'!K29+'[9]безроб.село 21'!L29</f>
        <v>82</v>
      </c>
      <c r="P30" s="340">
        <f t="shared" si="4"/>
        <v>215.78947368421052</v>
      </c>
      <c r="Q30" s="339">
        <f>'[9]безроб.село 20'!M29</f>
        <v>885</v>
      </c>
      <c r="R30" s="339">
        <f>'[9]безроб.село 21'!M29</f>
        <v>870</v>
      </c>
      <c r="S30" s="340">
        <f t="shared" si="5"/>
        <v>98.305084745762713</v>
      </c>
      <c r="T30" s="339">
        <f>'[9]безроб.село 20'!P29+'[9]облік село 20'!M29</f>
        <v>727</v>
      </c>
      <c r="U30" s="339">
        <f>'[9]безроб.село 21'!P29+'[9]облік.село 21'!M29</f>
        <v>577</v>
      </c>
      <c r="V30" s="340">
        <f t="shared" si="6"/>
        <v>79.367262723521321</v>
      </c>
      <c r="W30" s="351">
        <f>'[9]безроб.село 20'!P29</f>
        <v>420</v>
      </c>
      <c r="X30" s="351">
        <f>'[9]безроб.село 21'!P29</f>
        <v>306</v>
      </c>
      <c r="Y30" s="340">
        <f t="shared" si="7"/>
        <v>72.857142857142847</v>
      </c>
      <c r="Z30" s="339">
        <f>'[9]безроб.село 20'!T29</f>
        <v>382</v>
      </c>
      <c r="AA30" s="339">
        <f>'[9]безроб.село 21'!T29</f>
        <v>281</v>
      </c>
      <c r="AB30" s="340">
        <f t="shared" si="8"/>
        <v>73.560209424083766</v>
      </c>
      <c r="AC30" s="343"/>
      <c r="AD30" s="344"/>
      <c r="AE30" s="344"/>
      <c r="AF30" s="344"/>
    </row>
    <row r="31" spans="1:32" ht="18" customHeight="1">
      <c r="A31" s="346" t="s">
        <v>86</v>
      </c>
      <c r="B31" s="339">
        <f>'[9]безроб.село 20'!D30+'[9]облік село 20'!K30-'[9]облік село 20'!L30+'[9]облік село 20'!M30</f>
        <v>1289</v>
      </c>
      <c r="C31" s="339">
        <f>'[9]безроб.село 21'!D30+'[9]облік.село 21'!K30-'[9]облік.село 21'!L30+'[9]облік.село 21'!M30</f>
        <v>1298</v>
      </c>
      <c r="D31" s="340">
        <f t="shared" si="0"/>
        <v>100.69821567106283</v>
      </c>
      <c r="E31" s="339">
        <f>'[9]безроб.село 20'!D30</f>
        <v>859</v>
      </c>
      <c r="F31" s="339">
        <f>'[9]безроб.село 21'!D30</f>
        <v>935</v>
      </c>
      <c r="G31" s="340">
        <f t="shared" si="1"/>
        <v>108.84749708963912</v>
      </c>
      <c r="H31" s="339">
        <f>'[9]безроб.село 20'!F30+'[9]облік село 20'!D30</f>
        <v>536</v>
      </c>
      <c r="I31" s="339">
        <f>'[9]безроб.село 21'!F30+'[9]облік.село 21'!D30</f>
        <v>485</v>
      </c>
      <c r="J31" s="340">
        <f t="shared" si="2"/>
        <v>90.485074626865668</v>
      </c>
      <c r="K31" s="339">
        <f>'[9]безроб.село 20'!J30</f>
        <v>46</v>
      </c>
      <c r="L31" s="339">
        <f>'[9]безроб.село 21'!J30</f>
        <v>88</v>
      </c>
      <c r="M31" s="340">
        <f t="shared" si="3"/>
        <v>191.30434782608697</v>
      </c>
      <c r="N31" s="339">
        <f>'[9]безроб.село 20'!K30+'[9]безроб.село 20'!L30</f>
        <v>6</v>
      </c>
      <c r="O31" s="339">
        <f>'[9]безроб.село 21'!K30+'[9]безроб.село 21'!L30</f>
        <v>5</v>
      </c>
      <c r="P31" s="340">
        <f t="shared" si="4"/>
        <v>83.333333333333343</v>
      </c>
      <c r="Q31" s="339">
        <f>'[9]безроб.село 20'!M30</f>
        <v>824</v>
      </c>
      <c r="R31" s="339">
        <f>'[9]безроб.село 21'!M30</f>
        <v>798</v>
      </c>
      <c r="S31" s="340">
        <f t="shared" si="5"/>
        <v>96.844660194174764</v>
      </c>
      <c r="T31" s="339">
        <f>'[9]безроб.село 20'!P30+'[9]облік село 20'!M30</f>
        <v>595</v>
      </c>
      <c r="U31" s="339">
        <f>'[9]безроб.село 21'!P30+'[9]облік.село 21'!M30</f>
        <v>518</v>
      </c>
      <c r="V31" s="340">
        <f t="shared" si="6"/>
        <v>87.058823529411768</v>
      </c>
      <c r="W31" s="351">
        <f>'[9]безроб.село 20'!P30</f>
        <v>304</v>
      </c>
      <c r="X31" s="351">
        <f>'[9]безроб.село 21'!P30</f>
        <v>245</v>
      </c>
      <c r="Y31" s="340">
        <f t="shared" si="7"/>
        <v>80.592105263157904</v>
      </c>
      <c r="Z31" s="339">
        <f>'[9]безроб.село 20'!T30</f>
        <v>258</v>
      </c>
      <c r="AA31" s="339">
        <f>'[9]безроб.село 21'!T30</f>
        <v>232</v>
      </c>
      <c r="AB31" s="340">
        <f t="shared" si="8"/>
        <v>89.922480620155042</v>
      </c>
      <c r="AC31" s="343"/>
      <c r="AD31" s="344"/>
      <c r="AE31" s="344"/>
      <c r="AF31" s="344"/>
    </row>
    <row r="32" spans="1:32" ht="18" customHeight="1">
      <c r="A32" s="347" t="s">
        <v>87</v>
      </c>
      <c r="B32" s="339">
        <f>'[9]безроб.село 20'!D31+'[9]облік село 20'!K31-'[9]облік село 20'!L31+'[9]облік село 20'!M31</f>
        <v>1355</v>
      </c>
      <c r="C32" s="339">
        <f>'[9]безроб.село 21'!D31+'[9]облік.село 21'!K31-'[9]облік.село 21'!L31+'[9]облік.село 21'!M31</f>
        <v>1253</v>
      </c>
      <c r="D32" s="340">
        <f t="shared" si="0"/>
        <v>92.47232472324724</v>
      </c>
      <c r="E32" s="339">
        <f>'[9]безроб.село 20'!D31</f>
        <v>1205</v>
      </c>
      <c r="F32" s="339">
        <f>'[9]безроб.село 21'!D31</f>
        <v>1160</v>
      </c>
      <c r="G32" s="340">
        <f t="shared" si="1"/>
        <v>96.265560165975103</v>
      </c>
      <c r="H32" s="339">
        <f>'[9]безроб.село 20'!F31+'[9]облік село 20'!D31</f>
        <v>366</v>
      </c>
      <c r="I32" s="339">
        <f>'[9]безроб.село 21'!F31+'[9]облік.село 21'!D31</f>
        <v>358</v>
      </c>
      <c r="J32" s="340">
        <f t="shared" si="2"/>
        <v>97.814207650273218</v>
      </c>
      <c r="K32" s="339">
        <f>'[9]безроб.село 20'!J31</f>
        <v>31</v>
      </c>
      <c r="L32" s="339">
        <f>'[9]безроб.село 21'!J31</f>
        <v>81</v>
      </c>
      <c r="M32" s="340">
        <f t="shared" si="3"/>
        <v>261.29032258064512</v>
      </c>
      <c r="N32" s="339">
        <f>'[9]безроб.село 20'!K31+'[9]безроб.село 20'!L31</f>
        <v>31</v>
      </c>
      <c r="O32" s="339">
        <f>'[9]безроб.село 21'!K31+'[9]безроб.село 21'!L31</f>
        <v>36</v>
      </c>
      <c r="P32" s="340">
        <f t="shared" si="4"/>
        <v>116.12903225806453</v>
      </c>
      <c r="Q32" s="339">
        <f>'[9]безроб.село 20'!M31</f>
        <v>1171</v>
      </c>
      <c r="R32" s="339">
        <f>'[9]безроб.село 21'!M31</f>
        <v>1136</v>
      </c>
      <c r="S32" s="340">
        <f t="shared" si="5"/>
        <v>97.011101622544842</v>
      </c>
      <c r="T32" s="339">
        <f>'[9]безроб.село 20'!P31+'[9]облік село 20'!M31</f>
        <v>501</v>
      </c>
      <c r="U32" s="339">
        <f>'[9]безроб.село 21'!P31+'[9]облік.село 21'!M31</f>
        <v>443</v>
      </c>
      <c r="V32" s="340">
        <f t="shared" si="6"/>
        <v>88.423153692614775</v>
      </c>
      <c r="W32" s="351">
        <f>'[9]безроб.село 20'!P31</f>
        <v>475</v>
      </c>
      <c r="X32" s="351">
        <f>'[9]безроб.село 21'!P31</f>
        <v>414</v>
      </c>
      <c r="Y32" s="340">
        <f t="shared" si="7"/>
        <v>87.157894736842096</v>
      </c>
      <c r="Z32" s="339">
        <f>'[9]безроб.село 20'!T31</f>
        <v>452</v>
      </c>
      <c r="AA32" s="339">
        <f>'[9]безроб.село 21'!T31</f>
        <v>391</v>
      </c>
      <c r="AB32" s="340">
        <f t="shared" si="8"/>
        <v>86.504424778761063</v>
      </c>
      <c r="AC32" s="343"/>
      <c r="AD32" s="344"/>
      <c r="AE32" s="344"/>
      <c r="AF32" s="344"/>
    </row>
    <row r="33" spans="1:32" ht="18" customHeight="1">
      <c r="A33" s="347" t="s">
        <v>88</v>
      </c>
      <c r="B33" s="339">
        <f>'[9]безроб.село 20'!D32+'[9]облік село 20'!K32-'[9]облік село 20'!L32+'[9]облік село 20'!M32</f>
        <v>937</v>
      </c>
      <c r="C33" s="339">
        <f>'[9]безроб.село 21'!D32+'[9]облік.село 21'!K32-'[9]облік.село 21'!L32+'[9]облік.село 21'!M32</f>
        <v>1007</v>
      </c>
      <c r="D33" s="340">
        <f t="shared" si="0"/>
        <v>107.47065101387408</v>
      </c>
      <c r="E33" s="339">
        <f>'[9]безроб.село 20'!D32</f>
        <v>563</v>
      </c>
      <c r="F33" s="339">
        <f>'[9]безроб.село 21'!D32</f>
        <v>662</v>
      </c>
      <c r="G33" s="340">
        <f t="shared" si="1"/>
        <v>117.58436944937833</v>
      </c>
      <c r="H33" s="339">
        <f>'[9]безроб.село 20'!F32+'[9]облік село 20'!D32</f>
        <v>291</v>
      </c>
      <c r="I33" s="339">
        <f>'[9]безроб.село 21'!F32+'[9]облік.село 21'!D32</f>
        <v>236</v>
      </c>
      <c r="J33" s="340">
        <f t="shared" si="2"/>
        <v>81.099656357388312</v>
      </c>
      <c r="K33" s="339">
        <f>'[9]безроб.село 20'!J32</f>
        <v>64</v>
      </c>
      <c r="L33" s="339">
        <f>'[9]безроб.село 21'!J32</f>
        <v>80</v>
      </c>
      <c r="M33" s="340">
        <f t="shared" si="3"/>
        <v>125</v>
      </c>
      <c r="N33" s="339">
        <f>'[9]безроб.село 20'!K32+'[9]безроб.село 20'!L32</f>
        <v>155</v>
      </c>
      <c r="O33" s="339">
        <f>'[9]безроб.село 21'!K32+'[9]безроб.село 21'!L32</f>
        <v>133</v>
      </c>
      <c r="P33" s="340">
        <f t="shared" si="4"/>
        <v>85.806451612903217</v>
      </c>
      <c r="Q33" s="339">
        <f>'[9]безроб.село 20'!M32</f>
        <v>542</v>
      </c>
      <c r="R33" s="339">
        <f>'[9]безроб.село 21'!M32</f>
        <v>633</v>
      </c>
      <c r="S33" s="340">
        <f t="shared" si="5"/>
        <v>116.78966789667898</v>
      </c>
      <c r="T33" s="339">
        <f>'[9]безроб.село 20'!P32+'[9]облік село 20'!M32</f>
        <v>516</v>
      </c>
      <c r="U33" s="339">
        <f>'[9]безроб.село 21'!P32+'[9]облік.село 21'!M32</f>
        <v>495</v>
      </c>
      <c r="V33" s="340">
        <f t="shared" si="6"/>
        <v>95.930232558139537</v>
      </c>
      <c r="W33" s="351">
        <f>'[9]безроб.село 20'!P32</f>
        <v>213</v>
      </c>
      <c r="X33" s="351">
        <f>'[9]безроб.село 21'!P32</f>
        <v>227</v>
      </c>
      <c r="Y33" s="340">
        <f t="shared" si="7"/>
        <v>106.57276995305165</v>
      </c>
      <c r="Z33" s="339">
        <f>'[9]безроб.село 20'!T32</f>
        <v>192</v>
      </c>
      <c r="AA33" s="339">
        <f>'[9]безроб.село 21'!T32</f>
        <v>212</v>
      </c>
      <c r="AB33" s="340">
        <f t="shared" si="8"/>
        <v>110.41666666666667</v>
      </c>
      <c r="AC33" s="343"/>
      <c r="AD33" s="344"/>
      <c r="AE33" s="344"/>
      <c r="AF33" s="344"/>
    </row>
    <row r="34" spans="1:32" ht="18" customHeight="1">
      <c r="A34" s="337" t="s">
        <v>89</v>
      </c>
      <c r="B34" s="339">
        <f>'[9]безроб.село 20'!D33+'[9]облік село 20'!K33-'[9]облік село 20'!L33+'[9]облік село 20'!M33</f>
        <v>1359</v>
      </c>
      <c r="C34" s="339">
        <f>'[9]безроб.село 21'!D33+'[9]облік.село 21'!K33-'[9]облік.село 21'!L33+'[9]облік.село 21'!M33</f>
        <v>1396</v>
      </c>
      <c r="D34" s="340">
        <f t="shared" si="0"/>
        <v>102.72259013980869</v>
      </c>
      <c r="E34" s="339">
        <f>'[9]безроб.село 20'!D33</f>
        <v>1076</v>
      </c>
      <c r="F34" s="339">
        <f>'[9]безроб.село 21'!D33</f>
        <v>1197</v>
      </c>
      <c r="G34" s="340">
        <f t="shared" si="1"/>
        <v>111.24535315985129</v>
      </c>
      <c r="H34" s="339">
        <f>'[9]безроб.село 20'!F33+'[9]облік село 20'!D33</f>
        <v>574</v>
      </c>
      <c r="I34" s="339">
        <f>'[9]безроб.село 21'!F33+'[9]облік.село 21'!D33</f>
        <v>598</v>
      </c>
      <c r="J34" s="340">
        <f t="shared" si="2"/>
        <v>104.18118466898956</v>
      </c>
      <c r="K34" s="339">
        <f>'[9]безроб.село 20'!J33</f>
        <v>145</v>
      </c>
      <c r="L34" s="339">
        <f>'[9]безроб.село 21'!J33</f>
        <v>145</v>
      </c>
      <c r="M34" s="340">
        <f t="shared" si="3"/>
        <v>100</v>
      </c>
      <c r="N34" s="339">
        <f>'[9]безроб.село 20'!K33+'[9]безроб.село 20'!L33</f>
        <v>192</v>
      </c>
      <c r="O34" s="339">
        <f>'[9]безроб.село 21'!K33+'[9]безроб.село 21'!L33</f>
        <v>125</v>
      </c>
      <c r="P34" s="340">
        <f t="shared" si="4"/>
        <v>65.104166666666657</v>
      </c>
      <c r="Q34" s="339">
        <f>'[9]безроб.село 20'!M33</f>
        <v>1056</v>
      </c>
      <c r="R34" s="339">
        <f>'[9]безроб.село 21'!M33</f>
        <v>1170</v>
      </c>
      <c r="S34" s="340">
        <f t="shared" si="5"/>
        <v>110.79545454545455</v>
      </c>
      <c r="T34" s="339">
        <f>'[9]безроб.село 20'!P33+'[9]облік село 20'!M33</f>
        <v>400</v>
      </c>
      <c r="U34" s="339">
        <f>'[9]безроб.село 21'!P33+'[9]облік.село 21'!M33</f>
        <v>415</v>
      </c>
      <c r="V34" s="340">
        <f t="shared" si="6"/>
        <v>103.75000000000001</v>
      </c>
      <c r="W34" s="351">
        <f>'[9]безроб.село 20'!P33</f>
        <v>274</v>
      </c>
      <c r="X34" s="351">
        <f>'[9]безроб.село 21'!P33</f>
        <v>287</v>
      </c>
      <c r="Y34" s="340">
        <f t="shared" si="7"/>
        <v>104.74452554744526</v>
      </c>
      <c r="Z34" s="339">
        <f>'[9]безроб.село 20'!T33</f>
        <v>250</v>
      </c>
      <c r="AA34" s="339">
        <f>'[9]безроб.село 21'!T33</f>
        <v>273</v>
      </c>
      <c r="AB34" s="340">
        <f t="shared" si="8"/>
        <v>109.2</v>
      </c>
    </row>
    <row r="35" spans="1:32" ht="19.5" customHeight="1">
      <c r="A35" s="337" t="s">
        <v>90</v>
      </c>
      <c r="B35" s="339">
        <f>'[9]безроб.село 20'!D34+'[9]облік село 20'!K34-'[9]облік село 20'!L34+'[9]облік село 20'!M34</f>
        <v>1404</v>
      </c>
      <c r="C35" s="339">
        <f>'[9]безроб.село 21'!D34+'[9]облік.село 21'!K34-'[9]облік.село 21'!L34+'[9]облік.село 21'!M34</f>
        <v>1282</v>
      </c>
      <c r="D35" s="340">
        <f t="shared" si="0"/>
        <v>91.310541310541311</v>
      </c>
      <c r="E35" s="339">
        <f>'[9]безроб.село 20'!D34</f>
        <v>1110</v>
      </c>
      <c r="F35" s="339">
        <f>'[9]безроб.село 21'!D34</f>
        <v>1127</v>
      </c>
      <c r="G35" s="340">
        <f t="shared" si="1"/>
        <v>101.53153153153154</v>
      </c>
      <c r="H35" s="339">
        <f>'[9]безроб.село 20'!F34+'[9]облік село 20'!D34</f>
        <v>605</v>
      </c>
      <c r="I35" s="339">
        <f>'[9]безроб.село 21'!F34+'[9]облік.село 21'!D34</f>
        <v>533</v>
      </c>
      <c r="J35" s="340">
        <f t="shared" si="2"/>
        <v>88.099173553719012</v>
      </c>
      <c r="K35" s="339">
        <f>'[9]безроб.село 20'!J34</f>
        <v>141</v>
      </c>
      <c r="L35" s="339">
        <f>'[9]безроб.село 21'!J34</f>
        <v>145</v>
      </c>
      <c r="M35" s="340">
        <f t="shared" si="3"/>
        <v>102.83687943262412</v>
      </c>
      <c r="N35" s="339">
        <f>'[9]безроб.село 20'!K34+'[9]безроб.село 20'!L34</f>
        <v>90</v>
      </c>
      <c r="O35" s="339">
        <f>'[9]безроб.село 21'!K34+'[9]безроб.село 21'!L34</f>
        <v>40</v>
      </c>
      <c r="P35" s="340">
        <f t="shared" si="4"/>
        <v>44.444444444444443</v>
      </c>
      <c r="Q35" s="339">
        <f>'[9]безроб.село 20'!M34</f>
        <v>1059</v>
      </c>
      <c r="R35" s="339">
        <f>'[9]безроб.село 21'!M34</f>
        <v>1084</v>
      </c>
      <c r="S35" s="340">
        <f t="shared" si="5"/>
        <v>102.36071765816807</v>
      </c>
      <c r="T35" s="339">
        <f>'[9]безроб.село 20'!P34+'[9]облік село 20'!M34</f>
        <v>443</v>
      </c>
      <c r="U35" s="339">
        <f>'[9]безроб.село 21'!P34+'[9]облік.село 21'!M34</f>
        <v>318</v>
      </c>
      <c r="V35" s="340">
        <f t="shared" si="6"/>
        <v>71.783295711060944</v>
      </c>
      <c r="W35" s="351">
        <f>'[9]безроб.село 20'!P34</f>
        <v>382</v>
      </c>
      <c r="X35" s="351">
        <f>'[9]безроб.село 21'!P34</f>
        <v>313</v>
      </c>
      <c r="Y35" s="340">
        <f t="shared" si="7"/>
        <v>81.937172774869111</v>
      </c>
      <c r="Z35" s="339">
        <f>'[9]безроб.село 20'!T34</f>
        <v>359</v>
      </c>
      <c r="AA35" s="339">
        <f>'[9]безроб.село 21'!T34</f>
        <v>295</v>
      </c>
      <c r="AB35" s="340">
        <f t="shared" si="8"/>
        <v>82.172701949860723</v>
      </c>
    </row>
    <row r="36" spans="1:32" ht="18.75" customHeight="1">
      <c r="A36" s="346" t="s">
        <v>91</v>
      </c>
      <c r="B36" s="339">
        <f>'[9]безроб.село 20'!D35+'[9]облік село 20'!K35-'[9]облік село 20'!L35+'[9]облік село 20'!M35</f>
        <v>454</v>
      </c>
      <c r="C36" s="339">
        <f>'[9]безроб.село 21'!D35+'[9]облік.село 21'!K35-'[9]облік.село 21'!L35+'[9]облік.село 21'!M35</f>
        <v>358</v>
      </c>
      <c r="D36" s="340">
        <f t="shared" si="0"/>
        <v>78.854625550660799</v>
      </c>
      <c r="E36" s="339">
        <f>'[9]безроб.село 20'!D35</f>
        <v>291</v>
      </c>
      <c r="F36" s="339">
        <f>'[9]безроб.село 21'!D35</f>
        <v>323</v>
      </c>
      <c r="G36" s="340">
        <f t="shared" si="1"/>
        <v>110.99656357388317</v>
      </c>
      <c r="H36" s="339">
        <f>'[9]безроб.село 20'!F35+'[9]облік село 20'!D35</f>
        <v>213</v>
      </c>
      <c r="I36" s="339">
        <f>'[9]безроб.село 21'!F35+'[9]облік.село 21'!D35</f>
        <v>115</v>
      </c>
      <c r="J36" s="340">
        <f t="shared" si="2"/>
        <v>53.990610328638496</v>
      </c>
      <c r="K36" s="339">
        <f>'[9]безроб.село 20'!J35</f>
        <v>22</v>
      </c>
      <c r="L36" s="339">
        <f>'[9]безроб.село 21'!J35</f>
        <v>25</v>
      </c>
      <c r="M36" s="340">
        <f t="shared" si="3"/>
        <v>113.63636363636364</v>
      </c>
      <c r="N36" s="339">
        <f>'[9]безроб.село 20'!K35+'[9]безроб.село 20'!L35</f>
        <v>18</v>
      </c>
      <c r="O36" s="339">
        <f>'[9]безроб.село 21'!K35+'[9]безроб.село 21'!L35</f>
        <v>33</v>
      </c>
      <c r="P36" s="340">
        <f t="shared" si="4"/>
        <v>183.33333333333331</v>
      </c>
      <c r="Q36" s="339">
        <f>'[9]безроб.село 20'!M35</f>
        <v>275</v>
      </c>
      <c r="R36" s="339">
        <f>'[9]безроб.село 21'!M35</f>
        <v>310</v>
      </c>
      <c r="S36" s="340">
        <f t="shared" si="5"/>
        <v>112.72727272727272</v>
      </c>
      <c r="T36" s="339">
        <f>'[9]безроб.село 20'!P35+'[9]облік село 20'!M35</f>
        <v>90</v>
      </c>
      <c r="U36" s="339">
        <f>'[9]безроб.село 21'!P35+'[9]облік.село 21'!M35</f>
        <v>84</v>
      </c>
      <c r="V36" s="340">
        <f t="shared" si="6"/>
        <v>93.333333333333329</v>
      </c>
      <c r="W36" s="351">
        <f>'[9]безроб.село 20'!P35</f>
        <v>85</v>
      </c>
      <c r="X36" s="351">
        <f>'[9]безроб.село 21'!P35</f>
        <v>81</v>
      </c>
      <c r="Y36" s="340">
        <f t="shared" si="7"/>
        <v>95.294117647058812</v>
      </c>
      <c r="Z36" s="339">
        <f>'[9]безроб.село 20'!T35</f>
        <v>78</v>
      </c>
      <c r="AA36" s="339">
        <f>'[9]безроб.село 21'!T35</f>
        <v>76</v>
      </c>
      <c r="AB36" s="340">
        <f t="shared" si="8"/>
        <v>97.435897435897431</v>
      </c>
    </row>
    <row r="37" spans="1:32" ht="17.25" customHeight="1">
      <c r="A37" s="346" t="s">
        <v>92</v>
      </c>
      <c r="B37" s="339">
        <f>'[9]безроб.село 20'!D36+'[9]облік село 20'!K36-'[9]облік село 20'!L36+'[9]облік село 20'!M36</f>
        <v>3901</v>
      </c>
      <c r="C37" s="339">
        <f>'[9]безроб.село 21'!D36+'[9]облік.село 21'!K36-'[9]облік.село 21'!L36+'[9]облік.село 21'!M36</f>
        <v>4152</v>
      </c>
      <c r="D37" s="340">
        <f t="shared" si="0"/>
        <v>106.43424762881313</v>
      </c>
      <c r="E37" s="339">
        <f>'[9]безроб.село 20'!D36</f>
        <v>1068</v>
      </c>
      <c r="F37" s="339">
        <f>'[9]безроб.село 21'!D36</f>
        <v>1028</v>
      </c>
      <c r="G37" s="340">
        <f t="shared" si="1"/>
        <v>96.254681647940075</v>
      </c>
      <c r="H37" s="339">
        <f>'[9]безроб.село 20'!F36+'[9]облік село 20'!D36</f>
        <v>1075</v>
      </c>
      <c r="I37" s="339">
        <f>'[9]безроб.село 21'!F36+'[9]облік.село 21'!D36</f>
        <v>476</v>
      </c>
      <c r="J37" s="340">
        <f t="shared" si="2"/>
        <v>44.279069767441861</v>
      </c>
      <c r="K37" s="339">
        <f>'[9]безроб.село 20'!J36</f>
        <v>43</v>
      </c>
      <c r="L37" s="339">
        <f>'[9]безроб.село 21'!J36</f>
        <v>74</v>
      </c>
      <c r="M37" s="340">
        <f t="shared" si="3"/>
        <v>172.09302325581396</v>
      </c>
      <c r="N37" s="339">
        <f>'[9]безроб.село 20'!K36+'[9]безроб.село 20'!L36</f>
        <v>7</v>
      </c>
      <c r="O37" s="339">
        <f>'[9]безроб.село 21'!K36+'[9]безроб.село 21'!L36</f>
        <v>3</v>
      </c>
      <c r="P37" s="340">
        <f t="shared" si="4"/>
        <v>42.857142857142854</v>
      </c>
      <c r="Q37" s="339">
        <f>'[9]безроб.село 20'!M36</f>
        <v>1026</v>
      </c>
      <c r="R37" s="339">
        <f>'[9]безроб.село 21'!M36</f>
        <v>940</v>
      </c>
      <c r="S37" s="340">
        <f t="shared" si="5"/>
        <v>91.61793372319687</v>
      </c>
      <c r="T37" s="339">
        <f>'[9]безроб.село 20'!P36+'[9]облік село 20'!M36</f>
        <v>3068</v>
      </c>
      <c r="U37" s="339">
        <f>'[9]безроб.село 21'!P36+'[9]облік.село 21'!M36</f>
        <v>2573</v>
      </c>
      <c r="V37" s="340">
        <f t="shared" si="6"/>
        <v>83.865710560625814</v>
      </c>
      <c r="W37" s="351">
        <f>'[9]безроб.село 20'!P36</f>
        <v>404</v>
      </c>
      <c r="X37" s="351">
        <f>'[9]безроб.село 21'!P36</f>
        <v>184</v>
      </c>
      <c r="Y37" s="340">
        <f t="shared" si="7"/>
        <v>45.544554455445549</v>
      </c>
      <c r="Z37" s="339">
        <f>'[9]безроб.село 20'!T36</f>
        <v>344</v>
      </c>
      <c r="AA37" s="339">
        <f>'[9]безроб.село 21'!T36</f>
        <v>154</v>
      </c>
      <c r="AB37" s="340">
        <f t="shared" si="8"/>
        <v>44.767441860465119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5" orientation="landscape" r:id="rId1"/>
  <headerFooter alignWithMargins="0"/>
  <colBreaks count="1" manualBreakCount="1">
    <brk id="13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F88"/>
  <sheetViews>
    <sheetView view="pageBreakPreview" zoomScale="67" zoomScaleNormal="75" zoomScaleSheetLayoutView="6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L13" sqref="L13"/>
    </sheetView>
  </sheetViews>
  <sheetFormatPr defaultRowHeight="14.25"/>
  <cols>
    <col min="1" max="1" width="18.28515625" style="155" customWidth="1"/>
    <col min="2" max="2" width="11" style="155" customWidth="1"/>
    <col min="3" max="3" width="9.85546875" style="155" customWidth="1"/>
    <col min="4" max="4" width="8.28515625" style="155" customWidth="1"/>
    <col min="5" max="6" width="11.7109375" style="155" customWidth="1"/>
    <col min="7" max="7" width="10.7109375" style="155" customWidth="1"/>
    <col min="8" max="8" width="11.85546875" style="155" customWidth="1"/>
    <col min="9" max="9" width="11" style="155" customWidth="1"/>
    <col min="10" max="10" width="8.7109375" style="155" customWidth="1"/>
    <col min="11" max="12" width="9.42578125" style="155" customWidth="1"/>
    <col min="13" max="13" width="11.5703125" style="155" customWidth="1"/>
    <col min="14" max="14" width="10" style="155" customWidth="1"/>
    <col min="15" max="15" width="9.140625" style="155" customWidth="1"/>
    <col min="16" max="16" width="10.7109375" style="155" customWidth="1"/>
    <col min="17" max="18" width="9.5703125" style="155" customWidth="1"/>
    <col min="19" max="19" width="10.7109375" style="155" customWidth="1"/>
    <col min="20" max="20" width="10.5703125" style="155" customWidth="1"/>
    <col min="21" max="21" width="10.7109375" style="155" customWidth="1"/>
    <col min="22" max="22" width="9.5703125" style="155" customWidth="1"/>
    <col min="23" max="23" width="8.28515625" style="155" customWidth="1"/>
    <col min="24" max="24" width="8.42578125" style="155" customWidth="1"/>
    <col min="25" max="25" width="12.140625" style="155" customWidth="1"/>
    <col min="26" max="27" width="9.140625" style="155"/>
    <col min="28" max="28" width="8" style="155" customWidth="1"/>
    <col min="29" max="16384" width="9.140625" style="155"/>
  </cols>
  <sheetData>
    <row r="1" spans="1:32" s="122" customFormat="1" ht="54.75" customHeight="1">
      <c r="B1" s="123" t="s">
        <v>123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125"/>
      <c r="Z1" s="126"/>
      <c r="AB1" s="20" t="s">
        <v>33</v>
      </c>
    </row>
    <row r="2" spans="1:32" s="129" customFormat="1" ht="14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05" t="s">
        <v>16</v>
      </c>
      <c r="N2" s="105"/>
      <c r="O2" s="127"/>
      <c r="P2" s="127"/>
      <c r="Q2" s="128"/>
      <c r="R2" s="128"/>
      <c r="S2" s="128"/>
      <c r="T2" s="128"/>
      <c r="U2" s="128"/>
      <c r="V2" s="128"/>
      <c r="X2" s="130"/>
      <c r="Y2" s="130"/>
      <c r="Z2" s="131" t="s">
        <v>16</v>
      </c>
      <c r="AA2" s="131"/>
    </row>
    <row r="3" spans="1:32" s="137" customFormat="1" ht="67.5" customHeight="1">
      <c r="A3" s="132"/>
      <c r="B3" s="133" t="s">
        <v>44</v>
      </c>
      <c r="C3" s="133"/>
      <c r="D3" s="133"/>
      <c r="E3" s="133" t="s">
        <v>45</v>
      </c>
      <c r="F3" s="133"/>
      <c r="G3" s="133"/>
      <c r="H3" s="133" t="s">
        <v>30</v>
      </c>
      <c r="I3" s="133"/>
      <c r="J3" s="133"/>
      <c r="K3" s="133" t="s">
        <v>21</v>
      </c>
      <c r="L3" s="133"/>
      <c r="M3" s="133"/>
      <c r="N3" s="133" t="s">
        <v>22</v>
      </c>
      <c r="O3" s="133"/>
      <c r="P3" s="133"/>
      <c r="Q3" s="134" t="s">
        <v>20</v>
      </c>
      <c r="R3" s="135"/>
      <c r="S3" s="136"/>
      <c r="T3" s="133" t="s">
        <v>39</v>
      </c>
      <c r="U3" s="133"/>
      <c r="V3" s="133"/>
      <c r="W3" s="133" t="s">
        <v>23</v>
      </c>
      <c r="X3" s="133"/>
      <c r="Y3" s="133"/>
      <c r="Z3" s="133" t="s">
        <v>27</v>
      </c>
      <c r="AA3" s="133"/>
      <c r="AB3" s="133"/>
    </row>
    <row r="4" spans="1:32" s="140" customFormat="1" ht="19.5" customHeight="1">
      <c r="A4" s="132"/>
      <c r="B4" s="138" t="s">
        <v>36</v>
      </c>
      <c r="C4" s="138" t="s">
        <v>61</v>
      </c>
      <c r="D4" s="139" t="s">
        <v>3</v>
      </c>
      <c r="E4" s="138" t="s">
        <v>36</v>
      </c>
      <c r="F4" s="138" t="s">
        <v>61</v>
      </c>
      <c r="G4" s="139" t="s">
        <v>3</v>
      </c>
      <c r="H4" s="138" t="s">
        <v>36</v>
      </c>
      <c r="I4" s="138" t="s">
        <v>61</v>
      </c>
      <c r="J4" s="139" t="s">
        <v>3</v>
      </c>
      <c r="K4" s="138" t="s">
        <v>36</v>
      </c>
      <c r="L4" s="138" t="s">
        <v>61</v>
      </c>
      <c r="M4" s="139" t="s">
        <v>3</v>
      </c>
      <c r="N4" s="138" t="s">
        <v>36</v>
      </c>
      <c r="O4" s="138" t="s">
        <v>61</v>
      </c>
      <c r="P4" s="139" t="s">
        <v>3</v>
      </c>
      <c r="Q4" s="138" t="s">
        <v>36</v>
      </c>
      <c r="R4" s="138" t="s">
        <v>61</v>
      </c>
      <c r="S4" s="139" t="s">
        <v>3</v>
      </c>
      <c r="T4" s="138" t="s">
        <v>36</v>
      </c>
      <c r="U4" s="138" t="s">
        <v>61</v>
      </c>
      <c r="V4" s="139" t="s">
        <v>3</v>
      </c>
      <c r="W4" s="138" t="s">
        <v>36</v>
      </c>
      <c r="X4" s="138" t="s">
        <v>61</v>
      </c>
      <c r="Y4" s="139" t="s">
        <v>3</v>
      </c>
      <c r="Z4" s="138" t="s">
        <v>36</v>
      </c>
      <c r="AA4" s="138" t="s">
        <v>61</v>
      </c>
      <c r="AB4" s="139" t="s">
        <v>3</v>
      </c>
    </row>
    <row r="5" spans="1:32" s="140" customFormat="1" ht="15.75" customHeight="1">
      <c r="A5" s="132"/>
      <c r="B5" s="138"/>
      <c r="C5" s="138"/>
      <c r="D5" s="139"/>
      <c r="E5" s="138"/>
      <c r="F5" s="138"/>
      <c r="G5" s="139"/>
      <c r="H5" s="138"/>
      <c r="I5" s="138"/>
      <c r="J5" s="139"/>
      <c r="K5" s="138"/>
      <c r="L5" s="138"/>
      <c r="M5" s="139"/>
      <c r="N5" s="138"/>
      <c r="O5" s="138"/>
      <c r="P5" s="139"/>
      <c r="Q5" s="138"/>
      <c r="R5" s="138"/>
      <c r="S5" s="139"/>
      <c r="T5" s="138"/>
      <c r="U5" s="138"/>
      <c r="V5" s="139"/>
      <c r="W5" s="138"/>
      <c r="X5" s="138"/>
      <c r="Y5" s="139"/>
      <c r="Z5" s="138"/>
      <c r="AA5" s="138"/>
      <c r="AB5" s="139"/>
    </row>
    <row r="6" spans="1:32" s="143" customFormat="1" ht="11.25" customHeight="1">
      <c r="A6" s="141" t="s">
        <v>9</v>
      </c>
      <c r="B6" s="142">
        <v>1</v>
      </c>
      <c r="C6" s="142">
        <v>2</v>
      </c>
      <c r="D6" s="142">
        <v>3</v>
      </c>
      <c r="E6" s="142">
        <v>4</v>
      </c>
      <c r="F6" s="142">
        <v>5</v>
      </c>
      <c r="G6" s="142">
        <v>6</v>
      </c>
      <c r="H6" s="142">
        <v>7</v>
      </c>
      <c r="I6" s="142">
        <v>8</v>
      </c>
      <c r="J6" s="142">
        <v>9</v>
      </c>
      <c r="K6" s="142">
        <v>10</v>
      </c>
      <c r="L6" s="142">
        <v>11</v>
      </c>
      <c r="M6" s="142">
        <v>12</v>
      </c>
      <c r="N6" s="142">
        <v>13</v>
      </c>
      <c r="O6" s="142">
        <v>14</v>
      </c>
      <c r="P6" s="142">
        <v>15</v>
      </c>
      <c r="Q6" s="142">
        <v>16</v>
      </c>
      <c r="R6" s="142">
        <v>17</v>
      </c>
      <c r="S6" s="142">
        <v>18</v>
      </c>
      <c r="T6" s="142">
        <v>19</v>
      </c>
      <c r="U6" s="142">
        <v>20</v>
      </c>
      <c r="V6" s="142">
        <v>21</v>
      </c>
      <c r="W6" s="142">
        <v>22</v>
      </c>
      <c r="X6" s="142">
        <v>23</v>
      </c>
      <c r="Y6" s="142">
        <v>24</v>
      </c>
      <c r="Z6" s="142">
        <v>25</v>
      </c>
      <c r="AA6" s="142">
        <v>26</v>
      </c>
      <c r="AB6" s="142">
        <v>27</v>
      </c>
    </row>
    <row r="7" spans="1:32" s="148" customFormat="1" ht="18" customHeight="1">
      <c r="A7" s="144" t="s">
        <v>63</v>
      </c>
      <c r="B7" s="145">
        <f>'[9]Квота без. 20'!$D$7+'[9]Квота обл.20'!$K$7-'[9]Квота обл.20'!$L$7+'[9]Квота обл.20'!$M$7</f>
        <v>17007</v>
      </c>
      <c r="C7" s="145">
        <f>'[9]Квота без 21'!$D$7:$D$36+'[9]Квота обл.  21'!$K$7:$K$37-'[9]Квота обл.  21'!$L$7:$L$37+'[9]Квота обл.  21'!$M$7:$M$37</f>
        <v>16749</v>
      </c>
      <c r="D7" s="146">
        <f>C7/B7*100</f>
        <v>98.482977597459865</v>
      </c>
      <c r="E7" s="145">
        <f>'[9]Квота без. 20'!$D$7:$D$36</f>
        <v>12502</v>
      </c>
      <c r="F7" s="145">
        <f>'[9]Квота без 21'!$D$7:$D$36</f>
        <v>12642</v>
      </c>
      <c r="G7" s="146">
        <f>F7/E7*100</f>
        <v>101.11982082866741</v>
      </c>
      <c r="H7" s="145">
        <f>'[9]Квота обл.20'!$D$7:$D$37+'[9]Квота без. 20'!$F$7:$F$36</f>
        <v>3041</v>
      </c>
      <c r="I7" s="145">
        <f>'[9]Квота без 21'!$F$7+'[9]Квота обл.  21'!$D$7</f>
        <v>3036</v>
      </c>
      <c r="J7" s="146">
        <f>I7/H7*100</f>
        <v>99.835580401183819</v>
      </c>
      <c r="K7" s="145">
        <f>'[9]Квота без. 20'!$J$7:$J$36</f>
        <v>729</v>
      </c>
      <c r="L7" s="145">
        <f>'[9]Квота без 21'!$J$7:$J$36</f>
        <v>744</v>
      </c>
      <c r="M7" s="146">
        <f>L7/K7*100</f>
        <v>102.05761316872429</v>
      </c>
      <c r="N7" s="145">
        <f>'[9]Квота без. 20'!$K$7:$K$36+'[9]Квота без. 20'!$L$7:$L$36</f>
        <v>655</v>
      </c>
      <c r="O7" s="145">
        <f>'[9]Квота без 21'!$K$7:$K$36+'[9]Квота без 21'!$L$7:$L$36</f>
        <v>356</v>
      </c>
      <c r="P7" s="146">
        <f>O7/N7*100</f>
        <v>54.351145038167935</v>
      </c>
      <c r="Q7" s="145">
        <f>'[9]Квота без. 20'!$M$7:$M$36</f>
        <v>11480</v>
      </c>
      <c r="R7" s="145">
        <f>'[9]Квота без 21'!$M$7:$M$36</f>
        <v>11721</v>
      </c>
      <c r="S7" s="146">
        <f>R7/Q7*100</f>
        <v>102.0993031358885</v>
      </c>
      <c r="T7" s="35">
        <f>'[9]Квота без. 20'!P7+'[9]Квота обл.20'!M7</f>
        <v>8781</v>
      </c>
      <c r="U7" s="35">
        <f>'[9]Квота без 21'!$P$7:$P$36+'[9]Квота обл.  21'!$M$7:$M$37</f>
        <v>7415</v>
      </c>
      <c r="V7" s="36">
        <f>U7/T7*100</f>
        <v>84.44368522947272</v>
      </c>
      <c r="W7" s="35">
        <f>'[9]Квота без. 20'!$P$7:$P$36</f>
        <v>4720</v>
      </c>
      <c r="X7" s="145">
        <f>'[9]Квота без 21'!$P$7:$P$36</f>
        <v>4153</v>
      </c>
      <c r="Y7" s="146">
        <f>X7/W7*100</f>
        <v>87.987288135593218</v>
      </c>
      <c r="Z7" s="145">
        <f>'[9]Квота без. 20'!$T$7:$T$36</f>
        <v>4228</v>
      </c>
      <c r="AA7" s="145">
        <f>'[9]Квота без 21'!$T$7:$T$36</f>
        <v>3817</v>
      </c>
      <c r="AB7" s="146">
        <f>AA7/Z7*100</f>
        <v>90.279091769157986</v>
      </c>
      <c r="AC7" s="147"/>
      <c r="AF7" s="149"/>
    </row>
    <row r="8" spans="1:32" s="149" customFormat="1" ht="18" customHeight="1">
      <c r="A8" s="150" t="s">
        <v>64</v>
      </c>
      <c r="B8" s="151">
        <f>'[9]Квота без. 20'!$D$8:$D$36+'[9]Квота обл.20'!$K$8:$K$37-'[9]Квота обл.20'!$L$8:$L$37+'[9]Квота обл.20'!$M$8:$M$37</f>
        <v>529</v>
      </c>
      <c r="C8" s="151">
        <f>'[9]Квота без 21'!$D$7:$D$36+'[9]Квота обл.  21'!$K$7:$K$37-'[9]Квота обл.  21'!$L$7:$L$37+'[9]Квота обл.  21'!$M$7:$M$37</f>
        <v>417</v>
      </c>
      <c r="D8" s="152">
        <f t="shared" ref="D8:D36" si="0">C8/B8*100</f>
        <v>78.827977315689978</v>
      </c>
      <c r="E8" s="151">
        <f>'[9]Квота без. 20'!$D$7:$D$36</f>
        <v>491</v>
      </c>
      <c r="F8" s="151">
        <f>'[9]Квота без 21'!$D$7:$D$36</f>
        <v>392</v>
      </c>
      <c r="G8" s="152">
        <f t="shared" ref="G8:G36" si="1">F8/E8*100</f>
        <v>79.837067209775967</v>
      </c>
      <c r="H8" s="151">
        <f>'[9]Квота обл.20'!$D$7:$D$37+'[9]Квота без. 20'!$F$7:$F$36</f>
        <v>58</v>
      </c>
      <c r="I8" s="151">
        <f>'[9]Квота без 21'!$F$7:$F$36+'[9]Квота обл.  21'!$D$7:$D$37</f>
        <v>59</v>
      </c>
      <c r="J8" s="152">
        <f t="shared" ref="J8:J36" si="2">I8/H8*100</f>
        <v>101.72413793103448</v>
      </c>
      <c r="K8" s="151">
        <f>'[9]Квота без. 20'!$J$7:$J$36</f>
        <v>3</v>
      </c>
      <c r="L8" s="151">
        <f>'[9]Квота без 21'!$J$7:$J$36</f>
        <v>7</v>
      </c>
      <c r="M8" s="152">
        <f t="shared" ref="M8:M36" si="3">L8/K8*100</f>
        <v>233.33333333333334</v>
      </c>
      <c r="N8" s="151">
        <f>'[9]Квота без. 20'!$K$7:$K$36+'[9]Квота без. 20'!$L$7:$L$36</f>
        <v>33</v>
      </c>
      <c r="O8" s="151">
        <f>'[9]Квота без 21'!$K$7:$K$36+'[9]Квота без 21'!$L$7:$L$36</f>
        <v>1</v>
      </c>
      <c r="P8" s="152">
        <f t="shared" ref="P8:P36" si="4">O8/N8*100</f>
        <v>3.0303030303030303</v>
      </c>
      <c r="Q8" s="151">
        <f>'[9]Квота без. 20'!$M$7:$M$36</f>
        <v>377</v>
      </c>
      <c r="R8" s="151">
        <f>'[9]Квота без 21'!$M$7:$M$36</f>
        <v>341</v>
      </c>
      <c r="S8" s="152">
        <f t="shared" ref="S8:S36" si="5">R8/Q8*100</f>
        <v>90.450928381962868</v>
      </c>
      <c r="T8" s="151">
        <f>'[9]Квота без. 20'!P8+'[9]Квота обл.20'!M8</f>
        <v>189</v>
      </c>
      <c r="U8" s="151">
        <f>'[9]Квота без 21'!$P$7:$P$36+'[9]Квота обл.  21'!$M$7:$M$37</f>
        <v>161</v>
      </c>
      <c r="V8" s="152">
        <f t="shared" ref="V8:V36" si="6">U8/T8*100</f>
        <v>85.18518518518519</v>
      </c>
      <c r="W8" s="151">
        <f>'[9]Квота без. 20'!$P$7:$P$36</f>
        <v>164</v>
      </c>
      <c r="X8" s="151">
        <f>'[9]Квота без 21'!$P$7:$P$36</f>
        <v>161</v>
      </c>
      <c r="Y8" s="152">
        <f t="shared" ref="Y8:Y36" si="7">X8/W8*100</f>
        <v>98.170731707317074</v>
      </c>
      <c r="Z8" s="151">
        <f>'[9]Квота без. 20'!$T$7:$T$36</f>
        <v>152</v>
      </c>
      <c r="AA8" s="151">
        <f>'[9]Квота без 21'!$T$7:$T$36</f>
        <v>156</v>
      </c>
      <c r="AB8" s="152">
        <f t="shared" ref="AB8:AB36" si="8">AA8/Z8*100</f>
        <v>102.63157894736842</v>
      </c>
      <c r="AC8" s="147"/>
      <c r="AD8" s="153"/>
    </row>
    <row r="9" spans="1:32" s="154" customFormat="1" ht="18" customHeight="1">
      <c r="A9" s="150" t="s">
        <v>65</v>
      </c>
      <c r="B9" s="151">
        <f>'[9]Квота без. 20'!$D$8:$D$36+'[9]Квота обл.20'!$K$8:$K$37-'[9]Квота обл.20'!$L$8:$L$37+'[9]Квота обл.20'!$M$8:$M$37</f>
        <v>243</v>
      </c>
      <c r="C9" s="151">
        <f>'[9]Квота без 21'!$D$7:$D$36+'[9]Квота обл.  21'!$K$7:$K$37-'[9]Квота обл.  21'!$L$7:$L$37+'[9]Квота обл.  21'!$M$7:$M$37</f>
        <v>160</v>
      </c>
      <c r="D9" s="152">
        <f t="shared" si="0"/>
        <v>65.843621399176953</v>
      </c>
      <c r="E9" s="151">
        <f>'[9]Квота без. 20'!$D$7:$D$36</f>
        <v>152</v>
      </c>
      <c r="F9" s="151">
        <f>'[9]Квота без 21'!$D$7:$D$36</f>
        <v>85</v>
      </c>
      <c r="G9" s="152">
        <f t="shared" si="1"/>
        <v>55.921052631578952</v>
      </c>
      <c r="H9" s="151">
        <f>'[9]Квота обл.20'!$D$7:$D$37+'[9]Квота без. 20'!$F$7:$F$36</f>
        <v>21</v>
      </c>
      <c r="I9" s="151">
        <f>'[9]Квота без 21'!$F$7:$F$36+'[9]Квота обл.  21'!$D$7:$D$37</f>
        <v>4</v>
      </c>
      <c r="J9" s="152">
        <f t="shared" si="2"/>
        <v>19.047619047619047</v>
      </c>
      <c r="K9" s="151">
        <f>'[9]Квота без. 20'!$J$7:$J$36</f>
        <v>5</v>
      </c>
      <c r="L9" s="151">
        <f>'[9]Квота без 21'!$J$7:$J$36</f>
        <v>1</v>
      </c>
      <c r="M9" s="152">
        <f t="shared" si="3"/>
        <v>20</v>
      </c>
      <c r="N9" s="151">
        <f>'[9]Квота без. 20'!$K$7:$K$36+'[9]Квота без. 20'!$L$7:$L$36</f>
        <v>5</v>
      </c>
      <c r="O9" s="151">
        <f>'[9]Квота без 21'!$K$7:$K$36+'[9]Квота без 21'!$L$7:$L$36</f>
        <v>2</v>
      </c>
      <c r="P9" s="152">
        <f t="shared" si="4"/>
        <v>40</v>
      </c>
      <c r="Q9" s="151">
        <f>'[9]Квота без. 20'!$M$7:$M$36</f>
        <v>101</v>
      </c>
      <c r="R9" s="151">
        <f>'[9]Квота без 21'!$M$7:$M$36</f>
        <v>68</v>
      </c>
      <c r="S9" s="152">
        <f t="shared" si="5"/>
        <v>67.32673267326733</v>
      </c>
      <c r="T9" s="151">
        <f>'[9]Квота без. 20'!P9+'[9]Квота обл.20'!M9</f>
        <v>135</v>
      </c>
      <c r="U9" s="151">
        <f>'[9]Квота без 21'!$P$7:$P$36+'[9]Квота обл.  21'!$M$7:$M$37</f>
        <v>107</v>
      </c>
      <c r="V9" s="152">
        <f t="shared" si="6"/>
        <v>79.259259259259267</v>
      </c>
      <c r="W9" s="151">
        <f>'[9]Квота без. 20'!$P$7:$P$36</f>
        <v>46</v>
      </c>
      <c r="X9" s="151">
        <f>'[9]Квота без 21'!$P$7:$P$36</f>
        <v>33</v>
      </c>
      <c r="Y9" s="152">
        <f t="shared" si="7"/>
        <v>71.739130434782609</v>
      </c>
      <c r="Z9" s="151">
        <f>'[9]Квота без. 20'!$T$7:$T$36</f>
        <v>43</v>
      </c>
      <c r="AA9" s="151">
        <f>'[9]Квота без 21'!$T$7:$T$36</f>
        <v>33</v>
      </c>
      <c r="AB9" s="152">
        <f t="shared" si="8"/>
        <v>76.744186046511629</v>
      </c>
      <c r="AC9" s="147"/>
      <c r="AD9" s="153"/>
    </row>
    <row r="10" spans="1:32" s="149" customFormat="1" ht="18" customHeight="1">
      <c r="A10" s="150" t="s">
        <v>66</v>
      </c>
      <c r="B10" s="151">
        <f>'[9]Квота без. 20'!$D$8:$D$36+'[9]Квота обл.20'!$K$8:$K$37-'[9]Квота обл.20'!$L$8:$L$37+'[9]Квота обл.20'!$M$8:$M$37</f>
        <v>672</v>
      </c>
      <c r="C10" s="151">
        <f>'[9]Квота без 21'!$D$7:$D$36+'[9]Квота обл.  21'!$K$7:$K$37-'[9]Квота обл.  21'!$L$7:$L$37+'[9]Квота обл.  21'!$M$7:$M$37</f>
        <v>721</v>
      </c>
      <c r="D10" s="152">
        <f t="shared" si="0"/>
        <v>107.29166666666667</v>
      </c>
      <c r="E10" s="151">
        <f>'[9]Квота без. 20'!$D$7:$D$36</f>
        <v>235</v>
      </c>
      <c r="F10" s="151">
        <f>'[9]Квота без 21'!$D$7:$D$36</f>
        <v>327</v>
      </c>
      <c r="G10" s="152">
        <f t="shared" si="1"/>
        <v>139.14893617021275</v>
      </c>
      <c r="H10" s="151">
        <f>'[9]Квота обл.20'!$D$7:$D$37+'[9]Квота без. 20'!$F$7:$F$36</f>
        <v>57</v>
      </c>
      <c r="I10" s="151">
        <f>'[9]Квота без 21'!$F$7:$F$36+'[9]Квота обл.  21'!$D$7:$D$37</f>
        <v>36</v>
      </c>
      <c r="J10" s="152">
        <f t="shared" si="2"/>
        <v>63.157894736842103</v>
      </c>
      <c r="K10" s="151">
        <f>'[9]Квота без. 20'!$J$7:$J$36</f>
        <v>20</v>
      </c>
      <c r="L10" s="151">
        <f>'[9]Квота без 21'!$J$7:$J$36</f>
        <v>6</v>
      </c>
      <c r="M10" s="152">
        <f t="shared" si="3"/>
        <v>30</v>
      </c>
      <c r="N10" s="151">
        <f>'[9]Квота без. 20'!$K$7:$K$36+'[9]Квота без. 20'!$L$7:$L$36</f>
        <v>36</v>
      </c>
      <c r="O10" s="151">
        <f>'[9]Квота без 21'!$K$7:$K$36+'[9]Квота без 21'!$L$7:$L$36</f>
        <v>8</v>
      </c>
      <c r="P10" s="152">
        <f t="shared" si="4"/>
        <v>22.222222222222221</v>
      </c>
      <c r="Q10" s="151">
        <f>'[9]Квота без. 20'!$M$7:$M$36</f>
        <v>229</v>
      </c>
      <c r="R10" s="151">
        <f>'[9]Квота без 21'!$M$7:$M$36</f>
        <v>317</v>
      </c>
      <c r="S10" s="152">
        <f t="shared" si="5"/>
        <v>138.42794759825327</v>
      </c>
      <c r="T10" s="151">
        <f>'[9]Квота без. 20'!P10+'[9]Квота обл.20'!M10</f>
        <v>497</v>
      </c>
      <c r="U10" s="151">
        <f>'[9]Квота без 21'!$P$7:$P$36+'[9]Квота обл.  21'!$M$7:$M$37</f>
        <v>490</v>
      </c>
      <c r="V10" s="152">
        <f t="shared" si="6"/>
        <v>98.591549295774655</v>
      </c>
      <c r="W10" s="151">
        <f>'[9]Квота без. 20'!$P$7:$P$36</f>
        <v>71</v>
      </c>
      <c r="X10" s="151">
        <f>'[9]Квота без 21'!$P$7:$P$36</f>
        <v>126</v>
      </c>
      <c r="Y10" s="152">
        <f t="shared" si="7"/>
        <v>177.46478873239437</v>
      </c>
      <c r="Z10" s="151">
        <f>'[9]Квота без. 20'!$T$7:$T$36</f>
        <v>62</v>
      </c>
      <c r="AA10" s="151">
        <f>'[9]Квота без 21'!$T$7:$T$36</f>
        <v>113</v>
      </c>
      <c r="AB10" s="152">
        <f t="shared" si="8"/>
        <v>182.25806451612902</v>
      </c>
      <c r="AC10" s="147"/>
      <c r="AD10" s="153"/>
    </row>
    <row r="11" spans="1:32" s="149" customFormat="1" ht="18" customHeight="1">
      <c r="A11" s="150" t="s">
        <v>67</v>
      </c>
      <c r="B11" s="151">
        <f>'[9]Квота без. 20'!$D$8:$D$36+'[9]Квота обл.20'!$K$8:$K$37-'[9]Квота обл.20'!$L$8:$L$37+'[9]Квота обл.20'!$M$8:$M$37</f>
        <v>1340</v>
      </c>
      <c r="C11" s="151">
        <f>'[9]Квота без 21'!$D$7:$D$36+'[9]Квота обл.  21'!$K$7:$K$37-'[9]Квота обл.  21'!$L$7:$L$37+'[9]Квота обл.  21'!$M$7:$M$37</f>
        <v>1400</v>
      </c>
      <c r="D11" s="152">
        <f t="shared" si="0"/>
        <v>104.4776119402985</v>
      </c>
      <c r="E11" s="151">
        <f>'[9]Квота без. 20'!$D$7:$D$36</f>
        <v>857</v>
      </c>
      <c r="F11" s="151">
        <f>'[9]Квота без 21'!$D$7:$D$36</f>
        <v>937</v>
      </c>
      <c r="G11" s="152">
        <f t="shared" si="1"/>
        <v>109.33488914819137</v>
      </c>
      <c r="H11" s="151">
        <f>'[9]Квота обл.20'!$D$7:$D$37+'[9]Квота без. 20'!$F$7:$F$36</f>
        <v>302</v>
      </c>
      <c r="I11" s="151">
        <f>'[9]Квота без 21'!$F$7:$F$36+'[9]Квота обл.  21'!$D$7:$D$37</f>
        <v>285</v>
      </c>
      <c r="J11" s="152">
        <f t="shared" si="2"/>
        <v>94.370860927152322</v>
      </c>
      <c r="K11" s="151">
        <f>'[9]Квота без. 20'!$J$7:$J$36</f>
        <v>58</v>
      </c>
      <c r="L11" s="151">
        <f>'[9]Квота без 21'!$J$7:$J$36</f>
        <v>81</v>
      </c>
      <c r="M11" s="152">
        <f t="shared" si="3"/>
        <v>139.65517241379311</v>
      </c>
      <c r="N11" s="151">
        <f>'[9]Квота без. 20'!$K$7:$K$36+'[9]Квота без. 20'!$L$7:$L$36</f>
        <v>82</v>
      </c>
      <c r="O11" s="151">
        <f>'[9]Квота без 21'!$K$7:$K$36+'[9]Квота без 21'!$L$7:$L$36</f>
        <v>32</v>
      </c>
      <c r="P11" s="152">
        <f t="shared" si="4"/>
        <v>39.024390243902438</v>
      </c>
      <c r="Q11" s="151">
        <f>'[9]Квота без. 20'!$M$7:$M$36</f>
        <v>743</v>
      </c>
      <c r="R11" s="151">
        <f>'[9]Квота без 21'!$M$7:$M$36</f>
        <v>821</v>
      </c>
      <c r="S11" s="152">
        <f t="shared" si="5"/>
        <v>110.49798115746971</v>
      </c>
      <c r="T11" s="151">
        <f>'[9]Квота без. 20'!P11+'[9]Квота обл.20'!M11</f>
        <v>815</v>
      </c>
      <c r="U11" s="151">
        <f>'[9]Квота без 21'!$P$7:$P$36+'[9]Квота обл.  21'!$M$7:$M$37</f>
        <v>667</v>
      </c>
      <c r="V11" s="152">
        <f t="shared" si="6"/>
        <v>81.840490797546011</v>
      </c>
      <c r="W11" s="151">
        <f>'[9]Квота без. 20'!$P$7:$P$36</f>
        <v>362</v>
      </c>
      <c r="X11" s="151">
        <f>'[9]Квота без 21'!$P$7:$P$36</f>
        <v>292</v>
      </c>
      <c r="Y11" s="152">
        <f t="shared" si="7"/>
        <v>80.662983425414367</v>
      </c>
      <c r="Z11" s="151">
        <f>'[9]Квота без. 20'!$T$7:$T$36</f>
        <v>340</v>
      </c>
      <c r="AA11" s="151">
        <f>'[9]Квота без 21'!$T$7:$T$36</f>
        <v>280</v>
      </c>
      <c r="AB11" s="152">
        <f t="shared" si="8"/>
        <v>82.35294117647058</v>
      </c>
      <c r="AC11" s="147"/>
      <c r="AD11" s="153"/>
    </row>
    <row r="12" spans="1:32" s="149" customFormat="1" ht="18" customHeight="1">
      <c r="A12" s="150" t="s">
        <v>68</v>
      </c>
      <c r="B12" s="151">
        <f>'[9]Квота без. 20'!$D$8:$D$36+'[9]Квота обл.20'!$K$8:$K$37-'[9]Квота обл.20'!$L$8:$L$37+'[9]Квота обл.20'!$M$8:$M$37</f>
        <v>1059</v>
      </c>
      <c r="C12" s="151">
        <f>'[9]Квота без 21'!$D$7:$D$36+'[9]Квота обл.  21'!$K$7:$K$37-'[9]Квота обл.  21'!$L$7:$L$37+'[9]Квота обл.  21'!$M$7:$M$37</f>
        <v>1162</v>
      </c>
      <c r="D12" s="152">
        <f t="shared" si="0"/>
        <v>109.7261567516525</v>
      </c>
      <c r="E12" s="151">
        <f>'[9]Квота без. 20'!$D$7:$D$36</f>
        <v>565</v>
      </c>
      <c r="F12" s="151">
        <f>'[9]Квота без 21'!$D$7:$D$36</f>
        <v>744</v>
      </c>
      <c r="G12" s="152">
        <f t="shared" si="1"/>
        <v>131.68141592920355</v>
      </c>
      <c r="H12" s="151">
        <f>'[9]Квота обл.20'!$D$7:$D$37+'[9]Квота без. 20'!$F$7:$F$36</f>
        <v>208</v>
      </c>
      <c r="I12" s="151">
        <f>'[9]Квота без 21'!$F$7:$F$36+'[9]Квота обл.  21'!$D$7:$D$37</f>
        <v>224</v>
      </c>
      <c r="J12" s="152">
        <f t="shared" si="2"/>
        <v>107.69230769230769</v>
      </c>
      <c r="K12" s="151">
        <f>'[9]Квота без. 20'!$J$7:$J$36</f>
        <v>48</v>
      </c>
      <c r="L12" s="151">
        <f>'[9]Квота без 21'!$J$7:$J$36</f>
        <v>25</v>
      </c>
      <c r="M12" s="152">
        <f t="shared" si="3"/>
        <v>52.083333333333336</v>
      </c>
      <c r="N12" s="151">
        <f>'[9]Квота без. 20'!$K$7:$K$36+'[9]Квота без. 20'!$L$7:$L$36</f>
        <v>22</v>
      </c>
      <c r="O12" s="151">
        <f>'[9]Квота без 21'!$K$7:$K$36+'[9]Квота без 21'!$L$7:$L$36</f>
        <v>1</v>
      </c>
      <c r="P12" s="152">
        <f t="shared" si="4"/>
        <v>4.5454545454545459</v>
      </c>
      <c r="Q12" s="151">
        <f>'[9]Квота без. 20'!$M$7:$M$36</f>
        <v>543</v>
      </c>
      <c r="R12" s="151">
        <f>'[9]Квота без 21'!$M$7:$M$36</f>
        <v>707</v>
      </c>
      <c r="S12" s="152">
        <f t="shared" si="5"/>
        <v>130.20257826887661</v>
      </c>
      <c r="T12" s="151">
        <f>'[9]Квота без. 20'!P12+'[9]Квота обл.20'!M12</f>
        <v>686</v>
      </c>
      <c r="U12" s="151">
        <f>'[9]Квота без 21'!$P$7:$P$36+'[9]Квота обл.  21'!$M$7:$M$37</f>
        <v>537</v>
      </c>
      <c r="V12" s="152">
        <f t="shared" si="6"/>
        <v>78.279883381924193</v>
      </c>
      <c r="W12" s="151">
        <f>'[9]Квота без. 20'!$P$7:$P$36</f>
        <v>257</v>
      </c>
      <c r="X12" s="151">
        <f>'[9]Квота без 21'!$P$7:$P$36</f>
        <v>223</v>
      </c>
      <c r="Y12" s="152">
        <f t="shared" si="7"/>
        <v>86.770428015564207</v>
      </c>
      <c r="Z12" s="151">
        <f>'[9]Квота без. 20'!$T$7:$T$36</f>
        <v>220</v>
      </c>
      <c r="AA12" s="151">
        <f>'[9]Квота без 21'!$T$7:$T$36</f>
        <v>194</v>
      </c>
      <c r="AB12" s="152">
        <f t="shared" si="8"/>
        <v>88.181818181818187</v>
      </c>
      <c r="AC12" s="147"/>
      <c r="AD12" s="153"/>
    </row>
    <row r="13" spans="1:32" s="149" customFormat="1" ht="18" customHeight="1">
      <c r="A13" s="150" t="s">
        <v>69</v>
      </c>
      <c r="B13" s="151">
        <f>'[9]Квота без. 20'!$D$8:$D$36+'[9]Квота обл.20'!$K$8:$K$37-'[9]Квота обл.20'!$L$8:$L$37+'[9]Квота обл.20'!$M$8:$M$37</f>
        <v>364</v>
      </c>
      <c r="C13" s="151">
        <f>'[9]Квота без 21'!$D$7:$D$36+'[9]Квота обл.  21'!$K$7:$K$37-'[9]Квота обл.  21'!$L$7:$L$37+'[9]Квота обл.  21'!$M$7:$M$37</f>
        <v>353</v>
      </c>
      <c r="D13" s="152">
        <f t="shared" si="0"/>
        <v>96.978021978021971</v>
      </c>
      <c r="E13" s="151">
        <f>'[9]Квота без. 20'!$D$7:$D$36</f>
        <v>288</v>
      </c>
      <c r="F13" s="151">
        <f>'[9]Квота без 21'!$D$7:$D$36</f>
        <v>297</v>
      </c>
      <c r="G13" s="152">
        <f t="shared" si="1"/>
        <v>103.125</v>
      </c>
      <c r="H13" s="151">
        <f>'[9]Квота обл.20'!$D$7:$D$37+'[9]Квота без. 20'!$F$7:$F$36</f>
        <v>76</v>
      </c>
      <c r="I13" s="151">
        <f>'[9]Квота без 21'!$F$7:$F$36+'[9]Квота обл.  21'!$D$7:$D$37</f>
        <v>89</v>
      </c>
      <c r="J13" s="152">
        <f t="shared" si="2"/>
        <v>117.10526315789474</v>
      </c>
      <c r="K13" s="151">
        <f>'[9]Квота без. 20'!$J$7:$J$36</f>
        <v>31</v>
      </c>
      <c r="L13" s="151">
        <f>'[9]Квота без 21'!$J$7:$J$36</f>
        <v>25</v>
      </c>
      <c r="M13" s="152">
        <f t="shared" si="3"/>
        <v>80.645161290322577</v>
      </c>
      <c r="N13" s="151">
        <f>'[9]Квота без. 20'!$K$7:$K$36+'[9]Квота без. 20'!$L$7:$L$36</f>
        <v>5</v>
      </c>
      <c r="O13" s="151">
        <f>'[9]Квота без 21'!$K$7:$K$36+'[9]Квота без 21'!$L$7:$L$36</f>
        <v>0</v>
      </c>
      <c r="P13" s="152">
        <f t="shared" si="4"/>
        <v>0</v>
      </c>
      <c r="Q13" s="151">
        <f>'[9]Квота без. 20'!$M$7:$M$36</f>
        <v>282</v>
      </c>
      <c r="R13" s="151">
        <f>'[9]Квота без 21'!$M$7:$M$36</f>
        <v>271</v>
      </c>
      <c r="S13" s="152">
        <f t="shared" si="5"/>
        <v>96.099290780141843</v>
      </c>
      <c r="T13" s="151">
        <f>'[9]Квота без. 20'!P13+'[9]Квота обл.20'!M13</f>
        <v>177</v>
      </c>
      <c r="U13" s="151">
        <f>'[9]Квота без 21'!$P$7:$P$36+'[9]Квота обл.  21'!$M$7:$M$37</f>
        <v>122</v>
      </c>
      <c r="V13" s="152">
        <f t="shared" si="6"/>
        <v>68.926553672316388</v>
      </c>
      <c r="W13" s="151">
        <f>'[9]Квота без. 20'!$P$7:$P$36</f>
        <v>109</v>
      </c>
      <c r="X13" s="151">
        <f>'[9]Квота без 21'!$P$7:$P$36</f>
        <v>71</v>
      </c>
      <c r="Y13" s="152">
        <f t="shared" si="7"/>
        <v>65.137614678899084</v>
      </c>
      <c r="Z13" s="151">
        <f>'[9]Квота без. 20'!$T$7:$T$36</f>
        <v>95</v>
      </c>
      <c r="AA13" s="151">
        <f>'[9]Квота без 21'!$T$7:$T$36</f>
        <v>63</v>
      </c>
      <c r="AB13" s="152">
        <f t="shared" si="8"/>
        <v>66.315789473684205</v>
      </c>
      <c r="AC13" s="147"/>
      <c r="AD13" s="153"/>
    </row>
    <row r="14" spans="1:32" s="149" customFormat="1" ht="18" customHeight="1">
      <c r="A14" s="150" t="s">
        <v>70</v>
      </c>
      <c r="B14" s="151">
        <f>'[9]Квота без. 20'!$D$8:$D$36+'[9]Квота обл.20'!$K$8:$K$37-'[9]Квота обл.20'!$L$8:$L$37+'[9]Квота обл.20'!$M$8:$M$37</f>
        <v>1003</v>
      </c>
      <c r="C14" s="151">
        <f>'[9]Квота без 21'!$D$7:$D$36+'[9]Квота обл.  21'!$K$7:$K$37-'[9]Квота обл.  21'!$L$7:$L$37+'[9]Квота обл.  21'!$M$7:$M$37</f>
        <v>944</v>
      </c>
      <c r="D14" s="152">
        <f t="shared" si="0"/>
        <v>94.117647058823522</v>
      </c>
      <c r="E14" s="151">
        <f>'[9]Квота без. 20'!$D$7:$D$36</f>
        <v>787</v>
      </c>
      <c r="F14" s="151">
        <f>'[9]Квота без 21'!$D$7:$D$36</f>
        <v>748</v>
      </c>
      <c r="G14" s="152">
        <f t="shared" si="1"/>
        <v>95.044472681067347</v>
      </c>
      <c r="H14" s="151">
        <f>'[9]Квота обл.20'!$D$7:$D$37+'[9]Квота без. 20'!$F$7:$F$36</f>
        <v>203</v>
      </c>
      <c r="I14" s="151">
        <f>'[9]Квота без 21'!$F$7:$F$36+'[9]Квота обл.  21'!$D$7:$D$37</f>
        <v>163</v>
      </c>
      <c r="J14" s="152">
        <f t="shared" si="2"/>
        <v>80.29556650246306</v>
      </c>
      <c r="K14" s="151">
        <f>'[9]Квота без. 20'!$J$7:$J$36</f>
        <v>71</v>
      </c>
      <c r="L14" s="151">
        <f>'[9]Квота без 21'!$J$7:$J$36</f>
        <v>39</v>
      </c>
      <c r="M14" s="152">
        <f t="shared" si="3"/>
        <v>54.929577464788736</v>
      </c>
      <c r="N14" s="151">
        <f>'[9]Квота без. 20'!$K$7:$K$36+'[9]Квота без. 20'!$L$7:$L$36</f>
        <v>54</v>
      </c>
      <c r="O14" s="151">
        <f>'[9]Квота без 21'!$K$7:$K$36+'[9]Квота без 21'!$L$7:$L$36</f>
        <v>15</v>
      </c>
      <c r="P14" s="152">
        <f t="shared" si="4"/>
        <v>27.777777777777779</v>
      </c>
      <c r="Q14" s="151">
        <f>'[9]Квота без. 20'!$M$7:$M$36</f>
        <v>777</v>
      </c>
      <c r="R14" s="151">
        <f>'[9]Квота без 21'!$M$7:$M$36</f>
        <v>724</v>
      </c>
      <c r="S14" s="152">
        <f t="shared" si="5"/>
        <v>93.178893178893176</v>
      </c>
      <c r="T14" s="151">
        <f>'[9]Квота без. 20'!P14+'[9]Квота обл.20'!M14</f>
        <v>520</v>
      </c>
      <c r="U14" s="151">
        <f>'[9]Квота без 21'!$P$7:$P$36+'[9]Квота обл.  21'!$M$7:$M$37</f>
        <v>403</v>
      </c>
      <c r="V14" s="152">
        <f t="shared" si="6"/>
        <v>77.5</v>
      </c>
      <c r="W14" s="151">
        <f>'[9]Квота без. 20'!$P$7:$P$36</f>
        <v>335</v>
      </c>
      <c r="X14" s="151">
        <f>'[9]Квота без 21'!$P$7:$P$36</f>
        <v>228</v>
      </c>
      <c r="Y14" s="152">
        <f t="shared" si="7"/>
        <v>68.059701492537314</v>
      </c>
      <c r="Z14" s="151">
        <f>'[9]Квота без. 20'!$T$7:$T$36</f>
        <v>296</v>
      </c>
      <c r="AA14" s="151">
        <f>'[9]Квота без 21'!$T$7:$T$36</f>
        <v>212</v>
      </c>
      <c r="AB14" s="152">
        <f t="shared" si="8"/>
        <v>71.621621621621628</v>
      </c>
      <c r="AC14" s="147"/>
      <c r="AD14" s="153"/>
    </row>
    <row r="15" spans="1:32" s="149" customFormat="1" ht="18" customHeight="1">
      <c r="A15" s="150" t="s">
        <v>71</v>
      </c>
      <c r="B15" s="151">
        <f>'[9]Квота без. 20'!$D$8:$D$36+'[9]Квота обл.20'!$K$8:$K$37-'[9]Квота обл.20'!$L$8:$L$37+'[9]Квота обл.20'!$M$8:$M$37</f>
        <v>643</v>
      </c>
      <c r="C15" s="151">
        <f>'[9]Квота без 21'!$D$7:$D$36+'[9]Квота обл.  21'!$K$7:$K$37-'[9]Квота обл.  21'!$L$7:$L$37+'[9]Квота обл.  21'!$M$7:$M$37</f>
        <v>679</v>
      </c>
      <c r="D15" s="152">
        <f t="shared" si="0"/>
        <v>105.59875583203733</v>
      </c>
      <c r="E15" s="151">
        <f>'[9]Квота без. 20'!$D$7:$D$36</f>
        <v>523</v>
      </c>
      <c r="F15" s="151">
        <f>'[9]Квота без 21'!$D$7:$D$36</f>
        <v>569</v>
      </c>
      <c r="G15" s="152">
        <f t="shared" si="1"/>
        <v>108.79541108986616</v>
      </c>
      <c r="H15" s="151">
        <f>'[9]Квота обл.20'!$D$7:$D$37+'[9]Квота без. 20'!$F$7:$F$36</f>
        <v>111</v>
      </c>
      <c r="I15" s="151">
        <f>'[9]Квота без 21'!$F$7:$F$36+'[9]Квота обл.  21'!$D$7:$D$37</f>
        <v>130</v>
      </c>
      <c r="J15" s="152">
        <f t="shared" si="2"/>
        <v>117.11711711711712</v>
      </c>
      <c r="K15" s="151">
        <f>'[9]Квота без. 20'!$J$7:$J$36</f>
        <v>19</v>
      </c>
      <c r="L15" s="151">
        <f>'[9]Квота без 21'!$J$7:$J$36</f>
        <v>35</v>
      </c>
      <c r="M15" s="152">
        <f t="shared" si="3"/>
        <v>184.21052631578948</v>
      </c>
      <c r="N15" s="151">
        <f>'[9]Квота без. 20'!$K$7:$K$36+'[9]Квота без. 20'!$L$7:$L$36</f>
        <v>14</v>
      </c>
      <c r="O15" s="151">
        <f>'[9]Квота без 21'!$K$7:$K$36+'[9]Квота без 21'!$L$7:$L$36</f>
        <v>14</v>
      </c>
      <c r="P15" s="152">
        <f t="shared" si="4"/>
        <v>100</v>
      </c>
      <c r="Q15" s="151">
        <f>'[9]Квота без. 20'!$M$7:$M$36</f>
        <v>480</v>
      </c>
      <c r="R15" s="151">
        <f>'[9]Квота без 21'!$M$7:$M$36</f>
        <v>540</v>
      </c>
      <c r="S15" s="152">
        <f t="shared" si="5"/>
        <v>112.5</v>
      </c>
      <c r="T15" s="151">
        <f>'[9]Квота без. 20'!P15+'[9]Квота обл.20'!M15</f>
        <v>330</v>
      </c>
      <c r="U15" s="151">
        <f>'[9]Квота без 21'!$P$7:$P$36+'[9]Квота обл.  21'!$M$7:$M$37</f>
        <v>299</v>
      </c>
      <c r="V15" s="152">
        <f t="shared" si="6"/>
        <v>90.606060606060595</v>
      </c>
      <c r="W15" s="151">
        <f>'[9]Квота без. 20'!$P$7:$P$36</f>
        <v>215</v>
      </c>
      <c r="X15" s="151">
        <f>'[9]Квота без 21'!$P$7:$P$36</f>
        <v>198</v>
      </c>
      <c r="Y15" s="152">
        <f t="shared" si="7"/>
        <v>92.093023255813961</v>
      </c>
      <c r="Z15" s="151">
        <f>'[9]Квота без. 20'!$T$7:$T$36</f>
        <v>189</v>
      </c>
      <c r="AA15" s="151">
        <f>'[9]Квота без 21'!$T$7:$T$36</f>
        <v>184</v>
      </c>
      <c r="AB15" s="152">
        <f t="shared" si="8"/>
        <v>97.354497354497354</v>
      </c>
      <c r="AC15" s="147"/>
      <c r="AD15" s="153"/>
    </row>
    <row r="16" spans="1:32" s="149" customFormat="1" ht="18" customHeight="1">
      <c r="A16" s="150" t="s">
        <v>72</v>
      </c>
      <c r="B16" s="151">
        <f>'[9]Квота без. 20'!$D$8:$D$36+'[9]Квота обл.20'!$K$8:$K$37-'[9]Квота обл.20'!$L$8:$L$37+'[9]Квота обл.20'!$M$8:$M$37</f>
        <v>282</v>
      </c>
      <c r="C16" s="151">
        <f>'[9]Квота без 21'!$D$7:$D$36+'[9]Квота обл.  21'!$K$7:$K$37-'[9]Квота обл.  21'!$L$7:$L$37+'[9]Квота обл.  21'!$M$7:$M$37</f>
        <v>217</v>
      </c>
      <c r="D16" s="152">
        <f t="shared" si="0"/>
        <v>76.950354609929079</v>
      </c>
      <c r="E16" s="151">
        <f>'[9]Квота без. 20'!$D$7:$D$36</f>
        <v>262</v>
      </c>
      <c r="F16" s="151">
        <f>'[9]Квота без 21'!$D$7:$D$36</f>
        <v>199</v>
      </c>
      <c r="G16" s="152">
        <f t="shared" si="1"/>
        <v>75.954198473282446</v>
      </c>
      <c r="H16" s="151">
        <f>'[9]Квота обл.20'!$D$7:$D$37+'[9]Квота без. 20'!$F$7:$F$36</f>
        <v>33</v>
      </c>
      <c r="I16" s="151">
        <f>'[9]Квота без 21'!$F$7:$F$36+'[9]Квота обл.  21'!$D$7:$D$37</f>
        <v>30</v>
      </c>
      <c r="J16" s="152">
        <f t="shared" si="2"/>
        <v>90.909090909090907</v>
      </c>
      <c r="K16" s="151">
        <f>'[9]Квота без. 20'!$J$7:$J$36</f>
        <v>4</v>
      </c>
      <c r="L16" s="151">
        <f>'[9]Квота без 21'!$J$7:$J$36</f>
        <v>9</v>
      </c>
      <c r="M16" s="152">
        <f t="shared" si="3"/>
        <v>225</v>
      </c>
      <c r="N16" s="151">
        <f>'[9]Квота без. 20'!$K$7:$K$36+'[9]Квота без. 20'!$L$7:$L$36</f>
        <v>3</v>
      </c>
      <c r="O16" s="151">
        <f>'[9]Квота без 21'!$K$7:$K$36+'[9]Квота без 21'!$L$7:$L$36</f>
        <v>6</v>
      </c>
      <c r="P16" s="152">
        <f t="shared" si="4"/>
        <v>200</v>
      </c>
      <c r="Q16" s="151">
        <f>'[9]Квота без. 20'!$M$7:$M$36</f>
        <v>258</v>
      </c>
      <c r="R16" s="151">
        <f>'[9]Квота без 21'!$M$7:$M$36</f>
        <v>196</v>
      </c>
      <c r="S16" s="152">
        <f t="shared" si="5"/>
        <v>75.968992248062023</v>
      </c>
      <c r="T16" s="151">
        <f>'[9]Квота без. 20'!P16+'[9]Квота обл.20'!M16</f>
        <v>98</v>
      </c>
      <c r="U16" s="151">
        <f>'[9]Квота без 21'!$P$7:$P$36+'[9]Квота обл.  21'!$M$7:$M$37</f>
        <v>92</v>
      </c>
      <c r="V16" s="152">
        <f t="shared" si="6"/>
        <v>93.877551020408163</v>
      </c>
      <c r="W16" s="151">
        <f>'[9]Квота без. 20'!$P$7:$P$36</f>
        <v>79</v>
      </c>
      <c r="X16" s="151">
        <f>'[9]Квота без 21'!$P$7:$P$36</f>
        <v>74</v>
      </c>
      <c r="Y16" s="152">
        <f t="shared" si="7"/>
        <v>93.670886075949369</v>
      </c>
      <c r="Z16" s="151">
        <f>'[9]Квота без. 20'!$T$7:$T$36</f>
        <v>75</v>
      </c>
      <c r="AA16" s="151">
        <f>'[9]Квота без 21'!$T$7:$T$36</f>
        <v>72</v>
      </c>
      <c r="AB16" s="152">
        <f t="shared" si="8"/>
        <v>96</v>
      </c>
      <c r="AC16" s="147"/>
      <c r="AD16" s="153"/>
    </row>
    <row r="17" spans="1:30" s="149" customFormat="1" ht="18" customHeight="1">
      <c r="A17" s="150" t="s">
        <v>73</v>
      </c>
      <c r="B17" s="151">
        <f>'[9]Квота без. 20'!$D$8:$D$36+'[9]Квота обл.20'!$K$8:$K$37-'[9]Квота обл.20'!$L$8:$L$37+'[9]Квота обл.20'!$M$8:$M$37</f>
        <v>312</v>
      </c>
      <c r="C17" s="151">
        <f>'[9]Квота без 21'!$D$7:$D$36+'[9]Квота обл.  21'!$K$7:$K$37-'[9]Квота обл.  21'!$L$7:$L$37+'[9]Квота обл.  21'!$M$7:$M$37</f>
        <v>285</v>
      </c>
      <c r="D17" s="152">
        <f t="shared" si="0"/>
        <v>91.34615384615384</v>
      </c>
      <c r="E17" s="151">
        <f>'[9]Квота без. 20'!$D$7:$D$36</f>
        <v>291</v>
      </c>
      <c r="F17" s="151">
        <f>'[9]Квота без 21'!$D$7:$D$36</f>
        <v>269</v>
      </c>
      <c r="G17" s="152">
        <f t="shared" si="1"/>
        <v>92.439862542955325</v>
      </c>
      <c r="H17" s="151">
        <f>'[9]Квота обл.20'!$D$7:$D$37+'[9]Квота без. 20'!$F$7:$F$36</f>
        <v>76</v>
      </c>
      <c r="I17" s="151">
        <f>'[9]Квота без 21'!$F$7:$F$36+'[9]Квота обл.  21'!$D$7:$D$37</f>
        <v>67</v>
      </c>
      <c r="J17" s="152">
        <f t="shared" si="2"/>
        <v>88.157894736842096</v>
      </c>
      <c r="K17" s="151">
        <f>'[9]Квота без. 20'!$J$7:$J$36</f>
        <v>21</v>
      </c>
      <c r="L17" s="151">
        <f>'[9]Квота без 21'!$J$7:$J$36</f>
        <v>16</v>
      </c>
      <c r="M17" s="152">
        <f t="shared" si="3"/>
        <v>76.19047619047619</v>
      </c>
      <c r="N17" s="151">
        <f>'[9]Квота без. 20'!$K$7:$K$36+'[9]Квота без. 20'!$L$7:$L$36</f>
        <v>37</v>
      </c>
      <c r="O17" s="151">
        <f>'[9]Квота без 21'!$K$7:$K$36+'[9]Квота без 21'!$L$7:$L$36</f>
        <v>1</v>
      </c>
      <c r="P17" s="152">
        <f t="shared" si="4"/>
        <v>2.7027027027027026</v>
      </c>
      <c r="Q17" s="151">
        <f>'[9]Квота без. 20'!$M$7:$M$36</f>
        <v>255</v>
      </c>
      <c r="R17" s="151">
        <f>'[9]Квота без 21'!$M$7:$M$36</f>
        <v>250</v>
      </c>
      <c r="S17" s="152">
        <f t="shared" si="5"/>
        <v>98.039215686274503</v>
      </c>
      <c r="T17" s="151">
        <f>'[9]Квота без. 20'!P17+'[9]Квота обл.20'!M17</f>
        <v>116</v>
      </c>
      <c r="U17" s="151">
        <f>'[9]Квота без 21'!$P$7:$P$36+'[9]Квота обл.  21'!$M$7:$M$37</f>
        <v>104</v>
      </c>
      <c r="V17" s="152">
        <f t="shared" si="6"/>
        <v>89.65517241379311</v>
      </c>
      <c r="W17" s="151">
        <f>'[9]Квота без. 20'!$P$7:$P$36</f>
        <v>99</v>
      </c>
      <c r="X17" s="151">
        <f>'[9]Квота без 21'!$P$7:$P$36</f>
        <v>99</v>
      </c>
      <c r="Y17" s="152">
        <f t="shared" si="7"/>
        <v>100</v>
      </c>
      <c r="Z17" s="151">
        <f>'[9]Квота без. 20'!$T$7:$T$36</f>
        <v>91</v>
      </c>
      <c r="AA17" s="151">
        <f>'[9]Квота без 21'!$T$7:$T$36</f>
        <v>83</v>
      </c>
      <c r="AB17" s="152">
        <f t="shared" si="8"/>
        <v>91.208791208791212</v>
      </c>
      <c r="AC17" s="147"/>
      <c r="AD17" s="153"/>
    </row>
    <row r="18" spans="1:30" s="149" customFormat="1" ht="18" customHeight="1">
      <c r="A18" s="150" t="s">
        <v>74</v>
      </c>
      <c r="B18" s="151">
        <f>'[9]Квота без. 20'!$D$8:$D$36+'[9]Квота обл.20'!$K$8:$K$37-'[9]Квота обл.20'!$L$8:$L$37+'[9]Квота обл.20'!$M$8:$M$37</f>
        <v>308</v>
      </c>
      <c r="C18" s="151">
        <f>'[9]Квота без 21'!$D$7:$D$36+'[9]Квота обл.  21'!$K$7:$K$37-'[9]Квота обл.  21'!$L$7:$L$37+'[9]Квота обл.  21'!$M$7:$M$37</f>
        <v>472</v>
      </c>
      <c r="D18" s="152">
        <f t="shared" si="0"/>
        <v>153.24675324675326</v>
      </c>
      <c r="E18" s="151">
        <f>'[9]Квота без. 20'!$D$7:$D$36</f>
        <v>269</v>
      </c>
      <c r="F18" s="151">
        <f>'[9]Квота без 21'!$D$7:$D$36</f>
        <v>437</v>
      </c>
      <c r="G18" s="152">
        <f t="shared" si="1"/>
        <v>162.45353159851302</v>
      </c>
      <c r="H18" s="151">
        <f>'[9]Квота обл.20'!$D$7:$D$37+'[9]Квота без. 20'!$F$7:$F$36</f>
        <v>80</v>
      </c>
      <c r="I18" s="151">
        <f>'[9]Квота без 21'!$F$7:$F$36+'[9]Квота обл.  21'!$D$7:$D$37</f>
        <v>145</v>
      </c>
      <c r="J18" s="152">
        <f t="shared" si="2"/>
        <v>181.25</v>
      </c>
      <c r="K18" s="151">
        <f>'[9]Квота без. 20'!$J$7:$J$36</f>
        <v>21</v>
      </c>
      <c r="L18" s="151">
        <f>'[9]Квота без 21'!$J$7:$J$36</f>
        <v>36</v>
      </c>
      <c r="M18" s="152">
        <f t="shared" si="3"/>
        <v>171.42857142857142</v>
      </c>
      <c r="N18" s="151">
        <f>'[9]Квота без. 20'!$K$7:$K$36+'[9]Квота без. 20'!$L$7:$L$36</f>
        <v>8</v>
      </c>
      <c r="O18" s="151">
        <f>'[9]Квота без 21'!$K$7:$K$36+'[9]Квота без 21'!$L$7:$L$36</f>
        <v>24</v>
      </c>
      <c r="P18" s="152">
        <f t="shared" si="4"/>
        <v>300</v>
      </c>
      <c r="Q18" s="151">
        <f>'[9]Квота без. 20'!$M$7:$M$36</f>
        <v>236</v>
      </c>
      <c r="R18" s="151">
        <f>'[9]Квота без 21'!$M$7:$M$36</f>
        <v>435</v>
      </c>
      <c r="S18" s="152">
        <f t="shared" si="5"/>
        <v>184.32203389830508</v>
      </c>
      <c r="T18" s="151">
        <f>'[9]Квота без. 20'!P18+'[9]Квота обл.20'!M18</f>
        <v>131</v>
      </c>
      <c r="U18" s="151">
        <f>'[9]Квота без 21'!$P$7:$P$36+'[9]Квота обл.  21'!$M$7:$M$37</f>
        <v>204</v>
      </c>
      <c r="V18" s="152">
        <f t="shared" si="6"/>
        <v>155.72519083969465</v>
      </c>
      <c r="W18" s="151">
        <f>'[9]Квота без. 20'!$P$7:$P$36</f>
        <v>94</v>
      </c>
      <c r="X18" s="151">
        <f>'[9]Квота без 21'!$P$7:$P$36</f>
        <v>171</v>
      </c>
      <c r="Y18" s="152">
        <f t="shared" si="7"/>
        <v>181.91489361702128</v>
      </c>
      <c r="Z18" s="151">
        <f>'[9]Квота без. 20'!$T$7:$T$36</f>
        <v>89</v>
      </c>
      <c r="AA18" s="151">
        <f>'[9]Квота без 21'!$T$7:$T$36</f>
        <v>164</v>
      </c>
      <c r="AB18" s="152">
        <f t="shared" si="8"/>
        <v>184.26966292134833</v>
      </c>
      <c r="AC18" s="147"/>
      <c r="AD18" s="153"/>
    </row>
    <row r="19" spans="1:30" s="149" customFormat="1" ht="18" customHeight="1">
      <c r="A19" s="150" t="s">
        <v>75</v>
      </c>
      <c r="B19" s="151">
        <f>'[9]Квота без. 20'!$D$8:$D$36+'[9]Квота обл.20'!$K$8:$K$37-'[9]Квота обл.20'!$L$8:$L$37+'[9]Квота обл.20'!$M$8:$M$37</f>
        <v>499</v>
      </c>
      <c r="C19" s="151">
        <f>'[9]Квота без 21'!$D$7:$D$36+'[9]Квота обл.  21'!$K$7:$K$37-'[9]Квота обл.  21'!$L$7:$L$37+'[9]Квота обл.  21'!$M$7:$M$37</f>
        <v>545</v>
      </c>
      <c r="D19" s="152">
        <f t="shared" si="0"/>
        <v>109.21843687374751</v>
      </c>
      <c r="E19" s="151">
        <f>'[9]Квота без. 20'!$D$7:$D$36</f>
        <v>456</v>
      </c>
      <c r="F19" s="151">
        <f>'[9]Квота без 21'!$D$7:$D$36</f>
        <v>493</v>
      </c>
      <c r="G19" s="152">
        <f t="shared" si="1"/>
        <v>108.1140350877193</v>
      </c>
      <c r="H19" s="151">
        <f>'[9]Квота обл.20'!$D$7:$D$37+'[9]Квота без. 20'!$F$7:$F$36</f>
        <v>64</v>
      </c>
      <c r="I19" s="151">
        <f>'[9]Квота без 21'!$F$7:$F$36+'[9]Квота обл.  21'!$D$7:$D$37</f>
        <v>53</v>
      </c>
      <c r="J19" s="152">
        <f t="shared" si="2"/>
        <v>82.8125</v>
      </c>
      <c r="K19" s="151">
        <f>'[9]Квота без. 20'!$J$7:$J$36</f>
        <v>25</v>
      </c>
      <c r="L19" s="151">
        <f>'[9]Квота без 21'!$J$7:$J$36</f>
        <v>18</v>
      </c>
      <c r="M19" s="152">
        <f t="shared" si="3"/>
        <v>72</v>
      </c>
      <c r="N19" s="151">
        <f>'[9]Квота без. 20'!$K$7:$K$36+'[9]Квота без. 20'!$L$7:$L$36</f>
        <v>5</v>
      </c>
      <c r="O19" s="151">
        <f>'[9]Квота без 21'!$K$7:$K$36+'[9]Квота без 21'!$L$7:$L$36</f>
        <v>1</v>
      </c>
      <c r="P19" s="152">
        <f t="shared" si="4"/>
        <v>20</v>
      </c>
      <c r="Q19" s="151">
        <f>'[9]Квота без. 20'!$M$7:$M$36</f>
        <v>439</v>
      </c>
      <c r="R19" s="151">
        <f>'[9]Квота без 21'!$M$7:$M$36</f>
        <v>461</v>
      </c>
      <c r="S19" s="152">
        <f t="shared" si="5"/>
        <v>105.01138952164008</v>
      </c>
      <c r="T19" s="151">
        <f>'[9]Квота без. 20'!P19+'[9]Квота обл.20'!M19</f>
        <v>208</v>
      </c>
      <c r="U19" s="151">
        <f>'[9]Квота без 21'!$P$7:$P$36+'[9]Квота обл.  21'!$M$7:$M$37</f>
        <v>218</v>
      </c>
      <c r="V19" s="152">
        <f t="shared" si="6"/>
        <v>104.80769230769231</v>
      </c>
      <c r="W19" s="151">
        <f>'[9]Квота без. 20'!$P$7:$P$36</f>
        <v>179</v>
      </c>
      <c r="X19" s="151">
        <f>'[9]Квота без 21'!$P$7:$P$36</f>
        <v>194</v>
      </c>
      <c r="Y19" s="152">
        <f t="shared" si="7"/>
        <v>108.37988826815644</v>
      </c>
      <c r="Z19" s="151">
        <f>'[9]Квота без. 20'!$T$7:$T$36</f>
        <v>156</v>
      </c>
      <c r="AA19" s="151">
        <f>'[9]Квота без 21'!$T$7:$T$36</f>
        <v>173</v>
      </c>
      <c r="AB19" s="152">
        <f t="shared" si="8"/>
        <v>110.8974358974359</v>
      </c>
      <c r="AC19" s="147"/>
      <c r="AD19" s="153"/>
    </row>
    <row r="20" spans="1:30" s="149" customFormat="1" ht="18" customHeight="1">
      <c r="A20" s="150" t="s">
        <v>76</v>
      </c>
      <c r="B20" s="151">
        <f>'[9]Квота без. 20'!$D$8:$D$36+'[9]Квота обл.20'!$K$8:$K$37-'[9]Квота обл.20'!$L$8:$L$37+'[9]Квота обл.20'!$M$8:$M$37</f>
        <v>286</v>
      </c>
      <c r="C20" s="151">
        <f>'[9]Квота без 21'!$D$7:$D$36+'[9]Квота обл.  21'!$K$7:$K$37-'[9]Квота обл.  21'!$L$7:$L$37+'[9]Квота обл.  21'!$M$7:$M$37</f>
        <v>242</v>
      </c>
      <c r="D20" s="152">
        <f t="shared" si="0"/>
        <v>84.615384615384613</v>
      </c>
      <c r="E20" s="151">
        <f>'[9]Квота без. 20'!$D$7:$D$36</f>
        <v>259</v>
      </c>
      <c r="F20" s="151">
        <f>'[9]Квота без 21'!$D$7:$D$36</f>
        <v>215</v>
      </c>
      <c r="G20" s="152">
        <f t="shared" si="1"/>
        <v>83.011583011583014</v>
      </c>
      <c r="H20" s="151">
        <f>'[9]Квота обл.20'!$D$7:$D$37+'[9]Квота без. 20'!$F$7:$F$36</f>
        <v>30</v>
      </c>
      <c r="I20" s="151">
        <f>'[9]Квота без 21'!$F$7:$F$36+'[9]Квота обл.  21'!$D$7:$D$37</f>
        <v>32</v>
      </c>
      <c r="J20" s="152">
        <f t="shared" si="2"/>
        <v>106.66666666666667</v>
      </c>
      <c r="K20" s="151">
        <f>'[9]Квота без. 20'!$J$7:$J$36</f>
        <v>5</v>
      </c>
      <c r="L20" s="151">
        <f>'[9]Квота без 21'!$J$7:$J$36</f>
        <v>1</v>
      </c>
      <c r="M20" s="152">
        <f t="shared" si="3"/>
        <v>20</v>
      </c>
      <c r="N20" s="151">
        <f>'[9]Квота без. 20'!$K$7:$K$36+'[9]Квота без. 20'!$L$7:$L$36</f>
        <v>5</v>
      </c>
      <c r="O20" s="151">
        <f>'[9]Квота без 21'!$K$7:$K$36+'[9]Квота без 21'!$L$7:$L$36</f>
        <v>4</v>
      </c>
      <c r="P20" s="152">
        <f t="shared" si="4"/>
        <v>80</v>
      </c>
      <c r="Q20" s="151">
        <f>'[9]Квота без. 20'!$M$7:$M$36</f>
        <v>245</v>
      </c>
      <c r="R20" s="151">
        <f>'[9]Квота без 21'!$M$7:$M$36</f>
        <v>208</v>
      </c>
      <c r="S20" s="152">
        <f t="shared" si="5"/>
        <v>84.897959183673464</v>
      </c>
      <c r="T20" s="151">
        <f>'[9]Квота без. 20'!P20+'[9]Квота обл.20'!M20</f>
        <v>121</v>
      </c>
      <c r="U20" s="151">
        <f>'[9]Квота без 21'!$P$7:$P$36+'[9]Квота обл.  21'!$M$7:$M$37</f>
        <v>96</v>
      </c>
      <c r="V20" s="152">
        <f t="shared" si="6"/>
        <v>79.338842975206617</v>
      </c>
      <c r="W20" s="151">
        <f>'[9]Квота без. 20'!$P$7:$P$36</f>
        <v>96</v>
      </c>
      <c r="X20" s="151">
        <f>'[9]Квота без 21'!$P$7:$P$36</f>
        <v>84</v>
      </c>
      <c r="Y20" s="152">
        <f t="shared" si="7"/>
        <v>87.5</v>
      </c>
      <c r="Z20" s="151">
        <f>'[9]Квота без. 20'!$T$7:$T$36</f>
        <v>83</v>
      </c>
      <c r="AA20" s="151">
        <f>'[9]Квота без 21'!$T$7:$T$36</f>
        <v>76</v>
      </c>
      <c r="AB20" s="152">
        <f t="shared" si="8"/>
        <v>91.566265060240966</v>
      </c>
      <c r="AC20" s="147"/>
      <c r="AD20" s="153"/>
    </row>
    <row r="21" spans="1:30" s="149" customFormat="1" ht="18" customHeight="1">
      <c r="A21" s="150" t="s">
        <v>77</v>
      </c>
      <c r="B21" s="151">
        <f>'[9]Квота без. 20'!$D$8:$D$36+'[9]Квота обл.20'!$K$8:$K$37-'[9]Квота обл.20'!$L$8:$L$37+'[9]Квота обл.20'!$M$8:$M$37</f>
        <v>462</v>
      </c>
      <c r="C21" s="151">
        <f>'[9]Квота без 21'!$D$7:$D$36+'[9]Квота обл.  21'!$K$7:$K$37-'[9]Квота обл.  21'!$L$7:$L$37+'[9]Квота обл.  21'!$M$7:$M$37</f>
        <v>442</v>
      </c>
      <c r="D21" s="152">
        <f t="shared" si="0"/>
        <v>95.67099567099568</v>
      </c>
      <c r="E21" s="151">
        <f>'[9]Квота без. 20'!$D$7:$D$36</f>
        <v>339</v>
      </c>
      <c r="F21" s="151">
        <f>'[9]Квота без 21'!$D$7:$D$36</f>
        <v>343</v>
      </c>
      <c r="G21" s="152">
        <f t="shared" si="1"/>
        <v>101.17994100294985</v>
      </c>
      <c r="H21" s="151">
        <f>'[9]Квота обл.20'!$D$7:$D$37+'[9]Квота без. 20'!$F$7:$F$36</f>
        <v>43</v>
      </c>
      <c r="I21" s="151">
        <f>'[9]Квота без 21'!$F$7:$F$36+'[9]Квота обл.  21'!$D$7:$D$37</f>
        <v>46</v>
      </c>
      <c r="J21" s="152">
        <f t="shared" si="2"/>
        <v>106.9767441860465</v>
      </c>
      <c r="K21" s="151">
        <f>'[9]Квота без. 20'!$J$7:$J$36</f>
        <v>10</v>
      </c>
      <c r="L21" s="151">
        <f>'[9]Квота без 21'!$J$7:$J$36</f>
        <v>17</v>
      </c>
      <c r="M21" s="152">
        <f t="shared" si="3"/>
        <v>170</v>
      </c>
      <c r="N21" s="151">
        <f>'[9]Квота без. 20'!$K$7:$K$36+'[9]Квота без. 20'!$L$7:$L$36</f>
        <v>1</v>
      </c>
      <c r="O21" s="151">
        <f>'[9]Квота без 21'!$K$7:$K$36+'[9]Квота без 21'!$L$7:$L$36</f>
        <v>2</v>
      </c>
      <c r="P21" s="152">
        <f t="shared" si="4"/>
        <v>200</v>
      </c>
      <c r="Q21" s="151">
        <f>'[9]Квота без. 20'!$M$7:$M$36</f>
        <v>311</v>
      </c>
      <c r="R21" s="151">
        <f>'[9]Квота без 21'!$M$7:$M$36</f>
        <v>330</v>
      </c>
      <c r="S21" s="152">
        <f t="shared" si="5"/>
        <v>106.10932475884245</v>
      </c>
      <c r="T21" s="151">
        <f>'[9]Квота без. 20'!P21+'[9]Квота обл.20'!M21</f>
        <v>260</v>
      </c>
      <c r="U21" s="151">
        <f>'[9]Квота без 21'!$P$7:$P$36+'[9]Квота обл.  21'!$M$7:$M$37</f>
        <v>226</v>
      </c>
      <c r="V21" s="152">
        <f t="shared" si="6"/>
        <v>86.92307692307692</v>
      </c>
      <c r="W21" s="151">
        <f>'[9]Квота без. 20'!$P$7:$P$36</f>
        <v>149</v>
      </c>
      <c r="X21" s="151">
        <f>'[9]Квота без 21'!$P$7:$P$36</f>
        <v>133</v>
      </c>
      <c r="Y21" s="152">
        <f t="shared" si="7"/>
        <v>89.261744966442961</v>
      </c>
      <c r="Z21" s="151">
        <f>'[9]Квота без. 20'!$T$7:$T$36</f>
        <v>136</v>
      </c>
      <c r="AA21" s="151">
        <f>'[9]Квота без 21'!$T$7:$T$36</f>
        <v>128</v>
      </c>
      <c r="AB21" s="152">
        <f t="shared" si="8"/>
        <v>94.117647058823522</v>
      </c>
      <c r="AC21" s="147"/>
      <c r="AD21" s="153"/>
    </row>
    <row r="22" spans="1:30" s="149" customFormat="1" ht="18" customHeight="1">
      <c r="A22" s="150" t="s">
        <v>78</v>
      </c>
      <c r="B22" s="151">
        <f>'[9]Квота без. 20'!$D$8:$D$36+'[9]Квота обл.20'!$K$8:$K$37-'[9]Квота обл.20'!$L$8:$L$37+'[9]Квота обл.20'!$M$8:$M$37</f>
        <v>335</v>
      </c>
      <c r="C22" s="151">
        <f>'[9]Квота без 21'!$D$7:$D$36+'[9]Квота обл.  21'!$K$7:$K$37-'[9]Квота обл.  21'!$L$7:$L$37+'[9]Квота обл.  21'!$M$7:$M$37</f>
        <v>436</v>
      </c>
      <c r="D22" s="152">
        <f t="shared" si="0"/>
        <v>130.14925373134326</v>
      </c>
      <c r="E22" s="151">
        <f>'[9]Квота без. 20'!$D$7:$D$36</f>
        <v>325</v>
      </c>
      <c r="F22" s="151">
        <f>'[9]Квота без 21'!$D$7:$D$36</f>
        <v>423</v>
      </c>
      <c r="G22" s="152">
        <f t="shared" si="1"/>
        <v>130.15384615384616</v>
      </c>
      <c r="H22" s="151">
        <f>'[9]Квота обл.20'!$D$7:$D$37+'[9]Квота без. 20'!$F$7:$F$36</f>
        <v>117</v>
      </c>
      <c r="I22" s="151">
        <f>'[9]Квота без 21'!$F$7:$F$36+'[9]Квота обл.  21'!$D$7:$D$37</f>
        <v>135</v>
      </c>
      <c r="J22" s="152">
        <f t="shared" si="2"/>
        <v>115.38461538461537</v>
      </c>
      <c r="K22" s="151">
        <f>'[9]Квота без. 20'!$J$7:$J$36</f>
        <v>56</v>
      </c>
      <c r="L22" s="151">
        <f>'[9]Квота без 21'!$J$7:$J$36</f>
        <v>44</v>
      </c>
      <c r="M22" s="152">
        <f t="shared" si="3"/>
        <v>78.571428571428569</v>
      </c>
      <c r="N22" s="151">
        <f>'[9]Квота без. 20'!$K$7:$K$36+'[9]Квота без. 20'!$L$7:$L$36</f>
        <v>18</v>
      </c>
      <c r="O22" s="151">
        <f>'[9]Квота без 21'!$K$7:$K$36+'[9]Квота без 21'!$L$7:$L$36</f>
        <v>12</v>
      </c>
      <c r="P22" s="152">
        <f t="shared" si="4"/>
        <v>66.666666666666657</v>
      </c>
      <c r="Q22" s="151">
        <f>'[9]Квота без. 20'!$M$7:$M$36</f>
        <v>318</v>
      </c>
      <c r="R22" s="151">
        <f>'[9]Квота без 21'!$M$7:$M$36</f>
        <v>403</v>
      </c>
      <c r="S22" s="152">
        <f t="shared" si="5"/>
        <v>126.72955974842768</v>
      </c>
      <c r="T22" s="151">
        <f>'[9]Квота без. 20'!P22+'[9]Квота обл.20'!M22</f>
        <v>131</v>
      </c>
      <c r="U22" s="151">
        <f>'[9]Квота без 21'!$P$7:$P$36+'[9]Квота обл.  21'!$M$7:$M$37</f>
        <v>194</v>
      </c>
      <c r="V22" s="152">
        <f t="shared" si="6"/>
        <v>148.09160305343511</v>
      </c>
      <c r="W22" s="151">
        <f>'[9]Квота без. 20'!$P$7:$P$36</f>
        <v>124</v>
      </c>
      <c r="X22" s="151">
        <f>'[9]Квота без 21'!$P$7:$P$36</f>
        <v>187</v>
      </c>
      <c r="Y22" s="152">
        <f t="shared" si="7"/>
        <v>150.80645161290323</v>
      </c>
      <c r="Z22" s="151">
        <f>'[9]Квота без. 20'!$T$7:$T$36</f>
        <v>111</v>
      </c>
      <c r="AA22" s="151">
        <f>'[9]Квота без 21'!$T$7:$T$36</f>
        <v>178</v>
      </c>
      <c r="AB22" s="152">
        <f t="shared" si="8"/>
        <v>160.36036036036037</v>
      </c>
      <c r="AC22" s="147"/>
      <c r="AD22" s="153"/>
    </row>
    <row r="23" spans="1:30" s="149" customFormat="1" ht="18" customHeight="1">
      <c r="A23" s="150" t="s">
        <v>79</v>
      </c>
      <c r="B23" s="151">
        <f>'[9]Квота без. 20'!$D$8:$D$36+'[9]Квота обл.20'!$K$8:$K$37-'[9]Квота обл.20'!$L$8:$L$37+'[9]Квота обл.20'!$M$8:$M$37</f>
        <v>158</v>
      </c>
      <c r="C23" s="151">
        <f>'[9]Квота без 21'!$D$7:$D$36+'[9]Квота обл.  21'!$K$7:$K$37-'[9]Квота обл.  21'!$L$7:$L$37+'[9]Квота обл.  21'!$M$7:$M$37</f>
        <v>146</v>
      </c>
      <c r="D23" s="152">
        <f t="shared" si="0"/>
        <v>92.405063291139243</v>
      </c>
      <c r="E23" s="151">
        <f>'[9]Квота без. 20'!$D$7:$D$36</f>
        <v>135</v>
      </c>
      <c r="F23" s="151">
        <f>'[9]Квота без 21'!$D$7:$D$36</f>
        <v>125</v>
      </c>
      <c r="G23" s="152">
        <f t="shared" si="1"/>
        <v>92.592592592592595</v>
      </c>
      <c r="H23" s="151">
        <f>'[9]Квота обл.20'!$D$7:$D$37+'[9]Квота без. 20'!$F$7:$F$36</f>
        <v>30</v>
      </c>
      <c r="I23" s="151">
        <f>'[9]Квота без 21'!$F$7:$F$36+'[9]Квота обл.  21'!$D$7:$D$37</f>
        <v>25</v>
      </c>
      <c r="J23" s="152">
        <f t="shared" si="2"/>
        <v>83.333333333333343</v>
      </c>
      <c r="K23" s="151">
        <f>'[9]Квота без. 20'!$J$7:$J$36</f>
        <v>3</v>
      </c>
      <c r="L23" s="151">
        <f>'[9]Квота без 21'!$J$7:$J$36</f>
        <v>5</v>
      </c>
      <c r="M23" s="152">
        <f t="shared" si="3"/>
        <v>166.66666666666669</v>
      </c>
      <c r="N23" s="151">
        <f>'[9]Квота без. 20'!$K$7:$K$36+'[9]Квота без. 20'!$L$7:$L$36</f>
        <v>5</v>
      </c>
      <c r="O23" s="151">
        <f>'[9]Квота без 21'!$K$7:$K$36+'[9]Квота без 21'!$L$7:$L$36</f>
        <v>0</v>
      </c>
      <c r="P23" s="152">
        <f t="shared" si="4"/>
        <v>0</v>
      </c>
      <c r="Q23" s="151">
        <f>'[9]Квота без. 20'!$M$7:$M$36</f>
        <v>114</v>
      </c>
      <c r="R23" s="151">
        <f>'[9]Квота без 21'!$M$7:$M$36</f>
        <v>113</v>
      </c>
      <c r="S23" s="152">
        <f t="shared" si="5"/>
        <v>99.122807017543863</v>
      </c>
      <c r="T23" s="151">
        <f>'[9]Квота без. 20'!P23+'[9]Квота обл.20'!M23</f>
        <v>64</v>
      </c>
      <c r="U23" s="151">
        <f>'[9]Квота без 21'!$P$7:$P$36+'[9]Квота обл.  21'!$M$7:$M$37</f>
        <v>74</v>
      </c>
      <c r="V23" s="152">
        <f t="shared" si="6"/>
        <v>115.625</v>
      </c>
      <c r="W23" s="151">
        <f>'[9]Квота без. 20'!$P$7:$P$36</f>
        <v>42</v>
      </c>
      <c r="X23" s="151">
        <f>'[9]Квота без 21'!$P$7:$P$36</f>
        <v>53</v>
      </c>
      <c r="Y23" s="152">
        <f t="shared" si="7"/>
        <v>126.19047619047619</v>
      </c>
      <c r="Z23" s="151">
        <f>'[9]Квота без. 20'!$T$7:$T$36</f>
        <v>33</v>
      </c>
      <c r="AA23" s="151">
        <f>'[9]Квота без 21'!$T$7:$T$36</f>
        <v>46</v>
      </c>
      <c r="AB23" s="152">
        <f t="shared" si="8"/>
        <v>139.39393939393941</v>
      </c>
      <c r="AC23" s="147"/>
      <c r="AD23" s="153"/>
    </row>
    <row r="24" spans="1:30" s="149" customFormat="1" ht="18" customHeight="1">
      <c r="A24" s="150" t="s">
        <v>80</v>
      </c>
      <c r="B24" s="151">
        <f>'[9]Квота без. 20'!$D$8:$D$36+'[9]Квота обл.20'!$K$8:$K$37-'[9]Квота обл.20'!$L$8:$L$37+'[9]Квота обл.20'!$M$8:$M$37</f>
        <v>248</v>
      </c>
      <c r="C24" s="151">
        <f>'[9]Квота без 21'!$D$7:$D$36+'[9]Квота обл.  21'!$K$7:$K$37-'[9]Квота обл.  21'!$L$7:$L$37+'[9]Квота обл.  21'!$M$7:$M$37</f>
        <v>245</v>
      </c>
      <c r="D24" s="152">
        <f t="shared" si="0"/>
        <v>98.790322580645167</v>
      </c>
      <c r="E24" s="151">
        <f>'[9]Квота без. 20'!$D$7:$D$36</f>
        <v>234</v>
      </c>
      <c r="F24" s="151">
        <f>'[9]Квота без 21'!$D$7:$D$36</f>
        <v>225</v>
      </c>
      <c r="G24" s="152">
        <f t="shared" si="1"/>
        <v>96.15384615384616</v>
      </c>
      <c r="H24" s="151">
        <f>'[9]Квота обл.20'!$D$7:$D$37+'[9]Квота без. 20'!$F$7:$F$36</f>
        <v>44</v>
      </c>
      <c r="I24" s="151">
        <f>'[9]Квота без 21'!$F$7:$F$36+'[9]Квота обл.  21'!$D$7:$D$37</f>
        <v>36</v>
      </c>
      <c r="J24" s="152">
        <f t="shared" si="2"/>
        <v>81.818181818181827</v>
      </c>
      <c r="K24" s="151">
        <f>'[9]Квота без. 20'!$J$7:$J$36</f>
        <v>4</v>
      </c>
      <c r="L24" s="151">
        <f>'[9]Квота без 21'!$J$7:$J$36</f>
        <v>7</v>
      </c>
      <c r="M24" s="152">
        <f t="shared" si="3"/>
        <v>175</v>
      </c>
      <c r="N24" s="151">
        <f>'[9]Квота без. 20'!$K$7:$K$36+'[9]Квота без. 20'!$L$7:$L$36</f>
        <v>14</v>
      </c>
      <c r="O24" s="151">
        <f>'[9]Квота без 21'!$K$7:$K$36+'[9]Квота без 21'!$L$7:$L$36</f>
        <v>3</v>
      </c>
      <c r="P24" s="152">
        <f t="shared" si="4"/>
        <v>21.428571428571427</v>
      </c>
      <c r="Q24" s="151">
        <f>'[9]Квота без. 20'!$M$7:$M$36</f>
        <v>231</v>
      </c>
      <c r="R24" s="151">
        <f>'[9]Квота без 21'!$M$7:$M$36</f>
        <v>219</v>
      </c>
      <c r="S24" s="152">
        <f t="shared" si="5"/>
        <v>94.805194805194802</v>
      </c>
      <c r="T24" s="151">
        <f>'[9]Квота без. 20'!P24+'[9]Квота обл.20'!M24</f>
        <v>100</v>
      </c>
      <c r="U24" s="151">
        <f>'[9]Квота без 21'!$P$7:$P$36+'[9]Квота обл.  21'!$M$7:$M$37</f>
        <v>100</v>
      </c>
      <c r="V24" s="152">
        <f t="shared" si="6"/>
        <v>100</v>
      </c>
      <c r="W24" s="151">
        <f>'[9]Квота без. 20'!$P$7:$P$36</f>
        <v>88</v>
      </c>
      <c r="X24" s="151">
        <f>'[9]Квота без 21'!$P$7:$P$36</f>
        <v>88</v>
      </c>
      <c r="Y24" s="152">
        <f t="shared" si="7"/>
        <v>100</v>
      </c>
      <c r="Z24" s="151">
        <f>'[9]Квота без. 20'!$T$7:$T$36</f>
        <v>80</v>
      </c>
      <c r="AA24" s="151">
        <f>'[9]Квота без 21'!$T$7:$T$36</f>
        <v>80</v>
      </c>
      <c r="AB24" s="152">
        <f t="shared" si="8"/>
        <v>100</v>
      </c>
      <c r="AC24" s="147"/>
      <c r="AD24" s="153"/>
    </row>
    <row r="25" spans="1:30" s="149" customFormat="1" ht="18" customHeight="1">
      <c r="A25" s="150" t="s">
        <v>81</v>
      </c>
      <c r="B25" s="151">
        <f>'[9]Квота без. 20'!$D$8:$D$36+'[9]Квота обл.20'!$K$8:$K$37-'[9]Квота обл.20'!$L$8:$L$37+'[9]Квота обл.20'!$M$8:$M$37</f>
        <v>634</v>
      </c>
      <c r="C25" s="151">
        <f>'[9]Квота без 21'!$D$7:$D$36+'[9]Квота обл.  21'!$K$7:$K$37-'[9]Квота обл.  21'!$L$7:$L$37+'[9]Квота обл.  21'!$M$7:$M$37</f>
        <v>664</v>
      </c>
      <c r="D25" s="152">
        <f t="shared" si="0"/>
        <v>104.73186119873816</v>
      </c>
      <c r="E25" s="151">
        <f>'[9]Квота без. 20'!$D$7:$D$36</f>
        <v>467</v>
      </c>
      <c r="F25" s="151">
        <f>'[9]Квота без 21'!$D$7:$D$36</f>
        <v>529</v>
      </c>
      <c r="G25" s="152">
        <f t="shared" si="1"/>
        <v>113.27623126338328</v>
      </c>
      <c r="H25" s="151">
        <f>'[9]Квота обл.20'!$D$7:$D$37+'[9]Квота без. 20'!$F$7:$F$36</f>
        <v>171</v>
      </c>
      <c r="I25" s="151">
        <f>'[9]Квота без 21'!$F$7:$F$36+'[9]Квота обл.  21'!$D$7:$D$37</f>
        <v>193</v>
      </c>
      <c r="J25" s="152">
        <f t="shared" si="2"/>
        <v>112.8654970760234</v>
      </c>
      <c r="K25" s="151">
        <f>'[9]Квота без. 20'!$J$7:$J$36</f>
        <v>40</v>
      </c>
      <c r="L25" s="151">
        <f>'[9]Квота без 21'!$J$7:$J$36</f>
        <v>46</v>
      </c>
      <c r="M25" s="152">
        <f t="shared" si="3"/>
        <v>114.99999999999999</v>
      </c>
      <c r="N25" s="151">
        <f>'[9]Квота без. 20'!$K$7:$K$36+'[9]Квота без. 20'!$L$7:$L$36</f>
        <v>74</v>
      </c>
      <c r="O25" s="151">
        <f>'[9]Квота без 21'!$K$7:$K$36+'[9]Квота без 21'!$L$7:$L$36</f>
        <v>81</v>
      </c>
      <c r="P25" s="152">
        <f t="shared" si="4"/>
        <v>109.45945945945945</v>
      </c>
      <c r="Q25" s="151">
        <f>'[9]Квота без. 20'!$M$7:$M$36</f>
        <v>397</v>
      </c>
      <c r="R25" s="151">
        <f>'[9]Квота без 21'!$M$7:$M$36</f>
        <v>444</v>
      </c>
      <c r="S25" s="152">
        <f t="shared" si="5"/>
        <v>111.83879093198992</v>
      </c>
      <c r="T25" s="151">
        <f>'[9]Квота без. 20'!P25+'[9]Квота обл.20'!M25</f>
        <v>306</v>
      </c>
      <c r="U25" s="151">
        <f>'[9]Квота без 21'!$P$7:$P$36+'[9]Квота обл.  21'!$M$7:$M$37</f>
        <v>276</v>
      </c>
      <c r="V25" s="152">
        <f t="shared" si="6"/>
        <v>90.196078431372555</v>
      </c>
      <c r="W25" s="151">
        <f>'[9]Квота без. 20'!$P$7:$P$36</f>
        <v>165</v>
      </c>
      <c r="X25" s="151">
        <f>'[9]Квота без 21'!$P$7:$P$36</f>
        <v>170</v>
      </c>
      <c r="Y25" s="152">
        <f t="shared" si="7"/>
        <v>103.03030303030303</v>
      </c>
      <c r="Z25" s="151">
        <f>'[9]Квота без. 20'!$T$7:$T$36</f>
        <v>142</v>
      </c>
      <c r="AA25" s="151">
        <f>'[9]Квота без 21'!$T$7:$T$36</f>
        <v>150</v>
      </c>
      <c r="AB25" s="152">
        <f t="shared" si="8"/>
        <v>105.63380281690141</v>
      </c>
      <c r="AC25" s="147"/>
      <c r="AD25" s="153"/>
    </row>
    <row r="26" spans="1:30" s="149" customFormat="1" ht="18" customHeight="1">
      <c r="A26" s="150" t="s">
        <v>82</v>
      </c>
      <c r="B26" s="151">
        <f>'[9]Квота без. 20'!$D$8:$D$36+'[9]Квота обл.20'!$K$8:$K$37-'[9]Квота обл.20'!$L$8:$L$37+'[9]Квота обл.20'!$M$8:$M$37</f>
        <v>262</v>
      </c>
      <c r="C26" s="151">
        <f>'[9]Квота без 21'!$D$7:$D$36+'[9]Квота обл.  21'!$K$7:$K$37-'[9]Квота обл.  21'!$L$7:$L$37+'[9]Квота обл.  21'!$M$7:$M$37</f>
        <v>230</v>
      </c>
      <c r="D26" s="152">
        <f t="shared" si="0"/>
        <v>87.786259541984734</v>
      </c>
      <c r="E26" s="151">
        <f>'[9]Квота без. 20'!$D$7:$D$36</f>
        <v>210</v>
      </c>
      <c r="F26" s="151">
        <f>'[9]Квота без 21'!$D$7:$D$36</f>
        <v>179</v>
      </c>
      <c r="G26" s="152">
        <f t="shared" si="1"/>
        <v>85.238095238095241</v>
      </c>
      <c r="H26" s="151">
        <f>'[9]Квота обл.20'!$D$7:$D$37+'[9]Квота без. 20'!$F$7:$F$36</f>
        <v>33</v>
      </c>
      <c r="I26" s="151">
        <f>'[9]Квота без 21'!$F$7:$F$36+'[9]Квота обл.  21'!$D$7:$D$37</f>
        <v>26</v>
      </c>
      <c r="J26" s="152">
        <f t="shared" si="2"/>
        <v>78.787878787878782</v>
      </c>
      <c r="K26" s="151">
        <f>'[9]Квота без. 20'!$J$7:$J$36</f>
        <v>14</v>
      </c>
      <c r="L26" s="151">
        <f>'[9]Квота без 21'!$J$7:$J$36</f>
        <v>8</v>
      </c>
      <c r="M26" s="152">
        <f t="shared" si="3"/>
        <v>57.142857142857139</v>
      </c>
      <c r="N26" s="151">
        <f>'[9]Квота без. 20'!$K$7:$K$36+'[9]Квота без. 20'!$L$7:$L$36</f>
        <v>21</v>
      </c>
      <c r="O26" s="151">
        <f>'[9]Квота без 21'!$K$7:$K$36+'[9]Квота без 21'!$L$7:$L$36</f>
        <v>4</v>
      </c>
      <c r="P26" s="152">
        <f t="shared" si="4"/>
        <v>19.047619047619047</v>
      </c>
      <c r="Q26" s="151">
        <f>'[9]Квота без. 20'!$M$7:$M$36</f>
        <v>179</v>
      </c>
      <c r="R26" s="151">
        <f>'[9]Квота без 21'!$M$7:$M$36</f>
        <v>161</v>
      </c>
      <c r="S26" s="152">
        <f t="shared" si="5"/>
        <v>89.944134078212286</v>
      </c>
      <c r="T26" s="151">
        <f>'[9]Квота без. 20'!P26+'[9]Квота обл.20'!M26</f>
        <v>116</v>
      </c>
      <c r="U26" s="151">
        <f>'[9]Квота без 21'!$P$7:$P$36+'[9]Квота обл.  21'!$M$7:$M$37</f>
        <v>112</v>
      </c>
      <c r="V26" s="152">
        <f t="shared" si="6"/>
        <v>96.551724137931032</v>
      </c>
      <c r="W26" s="151">
        <f>'[9]Квота без. 20'!$P$7:$P$36</f>
        <v>65</v>
      </c>
      <c r="X26" s="151">
        <f>'[9]Квота без 21'!$P$7:$P$36</f>
        <v>64</v>
      </c>
      <c r="Y26" s="152">
        <f t="shared" si="7"/>
        <v>98.461538461538467</v>
      </c>
      <c r="Z26" s="151">
        <f>'[9]Квота без. 20'!$T$7:$T$36</f>
        <v>61</v>
      </c>
      <c r="AA26" s="151">
        <f>'[9]Квота без 21'!$T$7:$T$36</f>
        <v>60</v>
      </c>
      <c r="AB26" s="152">
        <f t="shared" si="8"/>
        <v>98.360655737704917</v>
      </c>
      <c r="AC26" s="147"/>
      <c r="AD26" s="153"/>
    </row>
    <row r="27" spans="1:30" s="149" customFormat="1" ht="18" customHeight="1">
      <c r="A27" s="150" t="s">
        <v>83</v>
      </c>
      <c r="B27" s="151">
        <f>'[9]Квота без. 20'!$D$8:$D$36+'[9]Квота обл.20'!$K$8:$K$37-'[9]Квота обл.20'!$L$8:$L$37+'[9]Квота обл.20'!$M$8:$M$37</f>
        <v>537</v>
      </c>
      <c r="C27" s="151">
        <f>'[9]Квота без 21'!$D$7:$D$36+'[9]Квота обл.  21'!$K$7:$K$37-'[9]Квота обл.  21'!$L$7:$L$37+'[9]Квота обл.  21'!$M$7:$M$37</f>
        <v>521</v>
      </c>
      <c r="D27" s="152">
        <f t="shared" si="0"/>
        <v>97.020484171322167</v>
      </c>
      <c r="E27" s="151">
        <f>'[9]Квота без. 20'!$D$7:$D$36</f>
        <v>438</v>
      </c>
      <c r="F27" s="151">
        <f>'[9]Квота без 21'!$D$7:$D$36</f>
        <v>444</v>
      </c>
      <c r="G27" s="152">
        <f t="shared" si="1"/>
        <v>101.36986301369863</v>
      </c>
      <c r="H27" s="151">
        <f>'[9]Квота обл.20'!$D$7:$D$37+'[9]Квота без. 20'!$F$7:$F$36</f>
        <v>144</v>
      </c>
      <c r="I27" s="151">
        <f>'[9]Квота без 21'!$F$7:$F$36+'[9]Квота обл.  21'!$D$7:$D$37</f>
        <v>162</v>
      </c>
      <c r="J27" s="152">
        <f t="shared" si="2"/>
        <v>112.5</v>
      </c>
      <c r="K27" s="151">
        <f>'[9]Квота без. 20'!$J$7:$J$36</f>
        <v>60</v>
      </c>
      <c r="L27" s="151">
        <f>'[9]Квота без 21'!$J$7:$J$36</f>
        <v>49</v>
      </c>
      <c r="M27" s="152">
        <f t="shared" si="3"/>
        <v>81.666666666666671</v>
      </c>
      <c r="N27" s="151">
        <f>'[9]Квота без. 20'!$K$7:$K$36+'[9]Квота без. 20'!$L$7:$L$36</f>
        <v>27</v>
      </c>
      <c r="O27" s="151">
        <f>'[9]Квота без 21'!$K$7:$K$36+'[9]Квота без 21'!$L$7:$L$36</f>
        <v>36</v>
      </c>
      <c r="P27" s="152">
        <f t="shared" si="4"/>
        <v>133.33333333333331</v>
      </c>
      <c r="Q27" s="151">
        <f>'[9]Квота без. 20'!$M$7:$M$36</f>
        <v>418</v>
      </c>
      <c r="R27" s="151">
        <f>'[9]Квота без 21'!$M$7:$M$36</f>
        <v>436</v>
      </c>
      <c r="S27" s="152">
        <f t="shared" si="5"/>
        <v>104.30622009569377</v>
      </c>
      <c r="T27" s="151">
        <f>'[9]Квота без. 20'!P27+'[9]Квота обл.20'!M27</f>
        <v>236</v>
      </c>
      <c r="U27" s="151">
        <f>'[9]Квота без 21'!$P$7:$P$36+'[9]Квота обл.  21'!$M$7:$M$37</f>
        <v>200</v>
      </c>
      <c r="V27" s="152">
        <f t="shared" si="6"/>
        <v>84.745762711864401</v>
      </c>
      <c r="W27" s="151">
        <f>'[9]Квота без. 20'!$P$7:$P$36</f>
        <v>149</v>
      </c>
      <c r="X27" s="151">
        <f>'[9]Квота без 21'!$P$7:$P$36</f>
        <v>126</v>
      </c>
      <c r="Y27" s="152">
        <f t="shared" si="7"/>
        <v>84.56375838926175</v>
      </c>
      <c r="Z27" s="151">
        <f>'[9]Квота без. 20'!$T$7:$T$36</f>
        <v>138</v>
      </c>
      <c r="AA27" s="151">
        <f>'[9]Квота без 21'!$T$7:$T$36</f>
        <v>122</v>
      </c>
      <c r="AB27" s="152">
        <f t="shared" si="8"/>
        <v>88.405797101449281</v>
      </c>
      <c r="AC27" s="147"/>
      <c r="AD27" s="153"/>
    </row>
    <row r="28" spans="1:30" s="149" customFormat="1" ht="18" customHeight="1">
      <c r="A28" s="150" t="s">
        <v>84</v>
      </c>
      <c r="B28" s="151">
        <f>'[9]Квота без. 20'!$D$8:$D$36+'[9]Квота обл.20'!$K$8:$K$37-'[9]Квота обл.20'!$L$8:$L$37+'[9]Квота обл.20'!$M$8:$M$37</f>
        <v>541</v>
      </c>
      <c r="C28" s="151">
        <f>'[9]Квота без 21'!$D$7:$D$36+'[9]Квота обл.  21'!$K$7:$K$37-'[9]Квота обл.  21'!$L$7:$L$37+'[9]Квота обл.  21'!$M$7:$M$37</f>
        <v>467</v>
      </c>
      <c r="D28" s="152">
        <f t="shared" si="0"/>
        <v>86.32162661737523</v>
      </c>
      <c r="E28" s="151">
        <f>'[9]Квота без. 20'!$D$7:$D$36</f>
        <v>503</v>
      </c>
      <c r="F28" s="151">
        <f>'[9]Квота без 21'!$D$7:$D$36</f>
        <v>444</v>
      </c>
      <c r="G28" s="152">
        <f t="shared" si="1"/>
        <v>88.270377733598409</v>
      </c>
      <c r="H28" s="151">
        <f>'[9]Квота обл.20'!$D$7:$D$37+'[9]Квота без. 20'!$F$7:$F$36</f>
        <v>136</v>
      </c>
      <c r="I28" s="151">
        <f>'[9]Квота без 21'!$F$7:$F$36+'[9]Квота обл.  21'!$D$7:$D$37</f>
        <v>94</v>
      </c>
      <c r="J28" s="152">
        <f t="shared" si="2"/>
        <v>69.117647058823522</v>
      </c>
      <c r="K28" s="151">
        <f>'[9]Квота без. 20'!$J$7:$J$36</f>
        <v>40</v>
      </c>
      <c r="L28" s="151">
        <f>'[9]Квота без 21'!$J$7:$J$36</f>
        <v>28</v>
      </c>
      <c r="M28" s="152">
        <f t="shared" si="3"/>
        <v>70</v>
      </c>
      <c r="N28" s="151">
        <f>'[9]Квота без. 20'!$K$7:$K$36+'[9]Квота без. 20'!$L$7:$L$36</f>
        <v>44</v>
      </c>
      <c r="O28" s="151">
        <f>'[9]Квота без 21'!$K$7:$K$36+'[9]Квота без 21'!$L$7:$L$36</f>
        <v>4</v>
      </c>
      <c r="P28" s="152">
        <f t="shared" si="4"/>
        <v>9.0909090909090917</v>
      </c>
      <c r="Q28" s="151">
        <f>'[9]Квота без. 20'!$M$7:$M$36</f>
        <v>487</v>
      </c>
      <c r="R28" s="151">
        <f>'[9]Квота без 21'!$M$7:$M$36</f>
        <v>430</v>
      </c>
      <c r="S28" s="152">
        <f t="shared" si="5"/>
        <v>88.295687885010267</v>
      </c>
      <c r="T28" s="151">
        <f>'[9]Квота без. 20'!P28+'[9]Квота обл.20'!M28</f>
        <v>206</v>
      </c>
      <c r="U28" s="151">
        <f>'[9]Квота без 21'!$P$7:$P$36+'[9]Квота обл.  21'!$M$7:$M$37</f>
        <v>166</v>
      </c>
      <c r="V28" s="152">
        <f t="shared" si="6"/>
        <v>80.582524271844662</v>
      </c>
      <c r="W28" s="151">
        <f>'[9]Квота без. 20'!$P$7:$P$36</f>
        <v>182</v>
      </c>
      <c r="X28" s="151">
        <f>'[9]Квота без 21'!$P$7:$P$36</f>
        <v>145</v>
      </c>
      <c r="Y28" s="152">
        <f t="shared" si="7"/>
        <v>79.670329670329664</v>
      </c>
      <c r="Z28" s="151">
        <f>'[9]Квота без. 20'!$T$7:$T$36</f>
        <v>173</v>
      </c>
      <c r="AA28" s="151">
        <f>'[9]Квота без 21'!$T$7:$T$36</f>
        <v>140</v>
      </c>
      <c r="AB28" s="152">
        <f t="shared" si="8"/>
        <v>80.924855491329481</v>
      </c>
      <c r="AC28" s="147"/>
      <c r="AD28" s="153"/>
    </row>
    <row r="29" spans="1:30" s="149" customFormat="1" ht="18" customHeight="1">
      <c r="A29" s="150" t="s">
        <v>85</v>
      </c>
      <c r="B29" s="151">
        <f>'[9]Квота без. 20'!$D$8:$D$36+'[9]Квота обл.20'!$K$8:$K$37-'[9]Квота обл.20'!$L$8:$L$37+'[9]Квота обл.20'!$M$8:$M$37</f>
        <v>688</v>
      </c>
      <c r="C29" s="151">
        <f>'[9]Квота без 21'!$D$7:$D$36+'[9]Квота обл.  21'!$K$7:$K$37-'[9]Квота обл.  21'!$L$7:$L$37+'[9]Квота обл.  21'!$M$7:$M$37</f>
        <v>627</v>
      </c>
      <c r="D29" s="152">
        <f t="shared" si="0"/>
        <v>91.133720930232556</v>
      </c>
      <c r="E29" s="151">
        <f>'[9]Квота без. 20'!$D$7:$D$36</f>
        <v>599</v>
      </c>
      <c r="F29" s="151">
        <f>'[9]Квота без 21'!$D$7:$D$36</f>
        <v>558</v>
      </c>
      <c r="G29" s="152">
        <f t="shared" si="1"/>
        <v>93.15525876460768</v>
      </c>
      <c r="H29" s="151">
        <f>'[9]Квота обл.20'!$D$7:$D$37+'[9]Квота без. 20'!$F$7:$F$36</f>
        <v>110</v>
      </c>
      <c r="I29" s="151">
        <f>'[9]Квота без 21'!$F$7:$F$36+'[9]Квота обл.  21'!$D$7:$D$37</f>
        <v>114</v>
      </c>
      <c r="J29" s="152">
        <f t="shared" si="2"/>
        <v>103.63636363636364</v>
      </c>
      <c r="K29" s="151">
        <f>'[9]Квота без. 20'!$J$7:$J$36</f>
        <v>20</v>
      </c>
      <c r="L29" s="151">
        <f>'[9]Квота без 21'!$J$7:$J$36</f>
        <v>57</v>
      </c>
      <c r="M29" s="152">
        <f t="shared" si="3"/>
        <v>285</v>
      </c>
      <c r="N29" s="151">
        <f>'[9]Квота без. 20'!$K$7:$K$36+'[9]Квота без. 20'!$L$7:$L$36</f>
        <v>13</v>
      </c>
      <c r="O29" s="151">
        <f>'[9]Квота без 21'!$K$7:$K$36+'[9]Квота без 21'!$L$7:$L$36</f>
        <v>34</v>
      </c>
      <c r="P29" s="152">
        <f t="shared" si="4"/>
        <v>261.53846153846155</v>
      </c>
      <c r="Q29" s="151">
        <f>'[9]Квота без. 20'!$M$7:$M$36</f>
        <v>523</v>
      </c>
      <c r="R29" s="151">
        <f>'[9]Квота без 21'!$M$7:$M$36</f>
        <v>470</v>
      </c>
      <c r="S29" s="152">
        <f t="shared" si="5"/>
        <v>89.866156787762904</v>
      </c>
      <c r="T29" s="151">
        <f>'[9]Квота без. 20'!P29+'[9]Квота обл.20'!M29</f>
        <v>332</v>
      </c>
      <c r="U29" s="151">
        <f>'[9]Квота без 21'!$P$7:$P$36+'[9]Квота обл.  21'!$M$7:$M$37</f>
        <v>251</v>
      </c>
      <c r="V29" s="152">
        <f t="shared" si="6"/>
        <v>75.602409638554207</v>
      </c>
      <c r="W29" s="151">
        <f>'[9]Квота без. 20'!$P$7:$P$36</f>
        <v>253</v>
      </c>
      <c r="X29" s="151">
        <f>'[9]Квота без 21'!$P$7:$P$36</f>
        <v>185</v>
      </c>
      <c r="Y29" s="152">
        <f t="shared" si="7"/>
        <v>73.122529644268781</v>
      </c>
      <c r="Z29" s="151">
        <f>'[9]Квота без. 20'!$T$7:$T$36</f>
        <v>231</v>
      </c>
      <c r="AA29" s="151">
        <f>'[9]Квота без 21'!$T$7:$T$36</f>
        <v>169</v>
      </c>
      <c r="AB29" s="152">
        <f t="shared" si="8"/>
        <v>73.160173160173159</v>
      </c>
      <c r="AC29" s="147"/>
      <c r="AD29" s="153"/>
    </row>
    <row r="30" spans="1:30" s="149" customFormat="1" ht="18" customHeight="1">
      <c r="A30" s="150" t="s">
        <v>86</v>
      </c>
      <c r="B30" s="151">
        <f>'[9]Квота без. 20'!$D$8:$D$36+'[9]Квота обл.20'!$K$8:$K$37-'[9]Квота обл.20'!$L$8:$L$37+'[9]Квота обл.20'!$M$8:$M$37</f>
        <v>757</v>
      </c>
      <c r="C30" s="151">
        <f>'[9]Квота без 21'!$D$7:$D$36+'[9]Квота обл.  21'!$K$7:$K$37-'[9]Квота обл.  21'!$L$7:$L$37+'[9]Квота обл.  21'!$M$7:$M$37</f>
        <v>802</v>
      </c>
      <c r="D30" s="152">
        <f t="shared" si="0"/>
        <v>105.9445178335535</v>
      </c>
      <c r="E30" s="151">
        <f>'[9]Квота без. 20'!$D$7:$D$36</f>
        <v>541</v>
      </c>
      <c r="F30" s="151">
        <f>'[9]Квота без 21'!$D$7:$D$36</f>
        <v>623</v>
      </c>
      <c r="G30" s="152">
        <f t="shared" si="1"/>
        <v>115.15711645101663</v>
      </c>
      <c r="H30" s="151">
        <f>'[9]Квота обл.20'!$D$7:$D$37+'[9]Квота без. 20'!$F$7:$F$36</f>
        <v>209</v>
      </c>
      <c r="I30" s="151">
        <f>'[9]Квота без 21'!$F$7:$F$36+'[9]Квота обл.  21'!$D$7:$D$37</f>
        <v>212</v>
      </c>
      <c r="J30" s="152">
        <f t="shared" si="2"/>
        <v>101.43540669856459</v>
      </c>
      <c r="K30" s="151">
        <f>'[9]Квота без. 20'!$J$7:$J$36</f>
        <v>14</v>
      </c>
      <c r="L30" s="151">
        <f>'[9]Квота без 21'!$J$7:$J$36</f>
        <v>32</v>
      </c>
      <c r="M30" s="152">
        <f t="shared" si="3"/>
        <v>228.57142857142856</v>
      </c>
      <c r="N30" s="151">
        <f>'[9]Квота без. 20'!$K$7:$K$36+'[9]Квота без. 20'!$L$7:$L$36</f>
        <v>2</v>
      </c>
      <c r="O30" s="151">
        <f>'[9]Квота без 21'!$K$7:$K$36+'[9]Квота без 21'!$L$7:$L$36</f>
        <v>1</v>
      </c>
      <c r="P30" s="152">
        <f t="shared" si="4"/>
        <v>50</v>
      </c>
      <c r="Q30" s="151">
        <f>'[9]Квота без. 20'!$M$7:$M$36</f>
        <v>510</v>
      </c>
      <c r="R30" s="151">
        <f>'[9]Квота без 21'!$M$7:$M$36</f>
        <v>543</v>
      </c>
      <c r="S30" s="152">
        <f t="shared" si="5"/>
        <v>106.47058823529412</v>
      </c>
      <c r="T30" s="151">
        <f>'[9]Квота без. 20'!P30+'[9]Квота обл.20'!M30</f>
        <v>408</v>
      </c>
      <c r="U30" s="151">
        <f>'[9]Квота без 21'!$P$7:$P$36+'[9]Квота обл.  21'!$M$7:$M$37</f>
        <v>344</v>
      </c>
      <c r="V30" s="152">
        <f t="shared" si="6"/>
        <v>84.313725490196077</v>
      </c>
      <c r="W30" s="151">
        <f>'[9]Квота без. 20'!$P$7:$P$36</f>
        <v>245</v>
      </c>
      <c r="X30" s="151">
        <f>'[9]Квота без 21'!$P$7:$P$36</f>
        <v>210</v>
      </c>
      <c r="Y30" s="152">
        <f t="shared" si="7"/>
        <v>85.714285714285708</v>
      </c>
      <c r="Z30" s="151">
        <f>'[9]Квота без. 20'!$T$7:$T$36</f>
        <v>214</v>
      </c>
      <c r="AA30" s="151">
        <f>'[9]Квота без 21'!$T$7:$T$36</f>
        <v>193</v>
      </c>
      <c r="AB30" s="152">
        <f t="shared" si="8"/>
        <v>90.186915887850475</v>
      </c>
      <c r="AC30" s="147"/>
      <c r="AD30" s="153"/>
    </row>
    <row r="31" spans="1:30" s="149" customFormat="1" ht="18" customHeight="1">
      <c r="A31" s="150" t="s">
        <v>87</v>
      </c>
      <c r="B31" s="151">
        <f>'[9]Квота без. 20'!$D$8:$D$36+'[9]Квота обл.20'!$K$8:$K$37-'[9]Квота обл.20'!$L$8:$L$37+'[9]Квота обл.20'!$M$8:$M$37</f>
        <v>202</v>
      </c>
      <c r="C31" s="151">
        <f>'[9]Квота без 21'!$D$7:$D$36+'[9]Квота обл.  21'!$K$7:$K$37-'[9]Квота обл.  21'!$L$7:$L$37+'[9]Квота обл.  21'!$M$7:$M$37</f>
        <v>127</v>
      </c>
      <c r="D31" s="152">
        <f t="shared" si="0"/>
        <v>62.871287128712872</v>
      </c>
      <c r="E31" s="151">
        <f>'[9]Квота без. 20'!$D$7:$D$36</f>
        <v>198</v>
      </c>
      <c r="F31" s="151">
        <f>'[9]Квота без 21'!$D$7:$D$36</f>
        <v>122</v>
      </c>
      <c r="G31" s="152">
        <f t="shared" si="1"/>
        <v>61.616161616161612</v>
      </c>
      <c r="H31" s="151">
        <f>'[9]Квота обл.20'!$D$7:$D$37+'[9]Квота без. 20'!$F$7:$F$36</f>
        <v>14</v>
      </c>
      <c r="I31" s="151">
        <f>'[9]Квота без 21'!$F$7:$F$36+'[9]Квота обл.  21'!$D$7:$D$37</f>
        <v>19</v>
      </c>
      <c r="J31" s="152">
        <f t="shared" si="2"/>
        <v>135.71428571428572</v>
      </c>
      <c r="K31" s="151">
        <f>'[9]Квота без. 20'!$J$7:$J$36</f>
        <v>0</v>
      </c>
      <c r="L31" s="151">
        <f>'[9]Квота без 21'!$J$7:$J$36</f>
        <v>3</v>
      </c>
      <c r="M31" s="152">
        <v>0</v>
      </c>
      <c r="N31" s="151">
        <f>'[9]Квота без. 20'!$K$7:$K$36+'[9]Квота без. 20'!$L$7:$L$36</f>
        <v>0</v>
      </c>
      <c r="O31" s="151">
        <f>'[9]Квота без 21'!$K$7:$K$36+'[9]Квота без 21'!$L$7:$L$36</f>
        <v>4</v>
      </c>
      <c r="P31" s="152">
        <v>0</v>
      </c>
      <c r="Q31" s="151">
        <f>'[9]Квота без. 20'!$M$7:$M$36</f>
        <v>193</v>
      </c>
      <c r="R31" s="151">
        <f>'[9]Квота без 21'!$M$7:$M$36</f>
        <v>118</v>
      </c>
      <c r="S31" s="152">
        <f t="shared" si="5"/>
        <v>61.139896373056992</v>
      </c>
      <c r="T31" s="151">
        <f>'[9]Квота без. 20'!P31+'[9]Квота обл.20'!M31</f>
        <v>53</v>
      </c>
      <c r="U31" s="151">
        <f>'[9]Квота без 21'!$P$7:$P$36+'[9]Квота обл.  21'!$M$7:$M$37</f>
        <v>59</v>
      </c>
      <c r="V31" s="152">
        <f t="shared" si="6"/>
        <v>111.32075471698113</v>
      </c>
      <c r="W31" s="151">
        <f>'[9]Квота без. 20'!$P$7:$P$36</f>
        <v>49</v>
      </c>
      <c r="X31" s="151">
        <f>'[9]Квота без 21'!$P$7:$P$36</f>
        <v>55</v>
      </c>
      <c r="Y31" s="152">
        <f t="shared" si="7"/>
        <v>112.24489795918366</v>
      </c>
      <c r="Z31" s="151">
        <f>'[9]Квота без. 20'!$T$7:$T$36</f>
        <v>49</v>
      </c>
      <c r="AA31" s="151">
        <f>'[9]Квота без 21'!$T$7:$T$36</f>
        <v>53</v>
      </c>
      <c r="AB31" s="152">
        <f t="shared" si="8"/>
        <v>108.16326530612245</v>
      </c>
      <c r="AC31" s="147"/>
      <c r="AD31" s="153"/>
    </row>
    <row r="32" spans="1:30" s="149" customFormat="1" ht="18" customHeight="1">
      <c r="A32" s="150" t="s">
        <v>88</v>
      </c>
      <c r="B32" s="151">
        <f>'[9]Квота без. 20'!$D$8:$D$36+'[9]Квота обл.20'!$K$8:$K$37-'[9]Квота обл.20'!$L$8:$L$37+'[9]Квота обл.20'!$M$8:$M$37</f>
        <v>221</v>
      </c>
      <c r="C32" s="151">
        <f>'[9]Квота без 21'!$D$7:$D$36+'[9]Квота обл.  21'!$K$7:$K$37-'[9]Квота обл.  21'!$L$7:$L$37+'[9]Квота обл.  21'!$M$7:$M$37</f>
        <v>209</v>
      </c>
      <c r="D32" s="152">
        <f t="shared" si="0"/>
        <v>94.570135746606326</v>
      </c>
      <c r="E32" s="151">
        <f>'[9]Квота без. 20'!$D$7:$D$36</f>
        <v>160</v>
      </c>
      <c r="F32" s="151">
        <f>'[9]Квота без 21'!$D$7:$D$36</f>
        <v>160</v>
      </c>
      <c r="G32" s="152">
        <f t="shared" si="1"/>
        <v>100</v>
      </c>
      <c r="H32" s="151">
        <f>'[9]Квота обл.20'!$D$7:$D$37+'[9]Квота без. 20'!$F$7:$F$36</f>
        <v>38</v>
      </c>
      <c r="I32" s="151">
        <f>'[9]Квота без 21'!$F$7:$F$36+'[9]Квота обл.  21'!$D$7:$D$37</f>
        <v>26</v>
      </c>
      <c r="J32" s="152">
        <f t="shared" si="2"/>
        <v>68.421052631578945</v>
      </c>
      <c r="K32" s="151">
        <f>'[9]Квота без. 20'!$J$7:$J$36</f>
        <v>11</v>
      </c>
      <c r="L32" s="151">
        <f>'[9]Квота без 21'!$J$7:$J$36</f>
        <v>15</v>
      </c>
      <c r="M32" s="152">
        <f t="shared" si="3"/>
        <v>136.36363636363635</v>
      </c>
      <c r="N32" s="151">
        <f>'[9]Квота без. 20'!$K$7:$K$36+'[9]Квота без. 20'!$L$7:$L$36</f>
        <v>30</v>
      </c>
      <c r="O32" s="151">
        <f>'[9]Квота без 21'!$K$7:$K$36+'[9]Квота без 21'!$L$7:$L$36</f>
        <v>19</v>
      </c>
      <c r="P32" s="152">
        <f t="shared" si="4"/>
        <v>63.333333333333329</v>
      </c>
      <c r="Q32" s="151">
        <f>'[9]Квота без. 20'!$M$7:$M$36</f>
        <v>150</v>
      </c>
      <c r="R32" s="151">
        <f>'[9]Квота без 21'!$M$7:$M$36</f>
        <v>156</v>
      </c>
      <c r="S32" s="152">
        <f t="shared" si="5"/>
        <v>104</v>
      </c>
      <c r="T32" s="151">
        <f>'[9]Квота без. 20'!P32+'[9]Квота обл.20'!M32</f>
        <v>110</v>
      </c>
      <c r="U32" s="151">
        <f>'[9]Квота без 21'!$P$7:$P$36+'[9]Квота обл.  21'!$M$7:$M$37</f>
        <v>98</v>
      </c>
      <c r="V32" s="152">
        <f t="shared" si="6"/>
        <v>89.090909090909093</v>
      </c>
      <c r="W32" s="151">
        <f>'[9]Квота без. 20'!$P$7:$P$36</f>
        <v>53</v>
      </c>
      <c r="X32" s="151">
        <f>'[9]Квота без 21'!$P$7:$P$36</f>
        <v>51</v>
      </c>
      <c r="Y32" s="152">
        <f t="shared" si="7"/>
        <v>96.226415094339629</v>
      </c>
      <c r="Z32" s="151">
        <f>'[9]Квота без. 20'!$T$7:$T$36</f>
        <v>47</v>
      </c>
      <c r="AA32" s="151">
        <f>'[9]Квота без 21'!$T$7:$T$36</f>
        <v>50</v>
      </c>
      <c r="AB32" s="152">
        <f t="shared" si="8"/>
        <v>106.38297872340425</v>
      </c>
      <c r="AC32" s="147"/>
      <c r="AD32" s="153"/>
    </row>
    <row r="33" spans="1:28" ht="15">
      <c r="A33" s="150" t="s">
        <v>89</v>
      </c>
      <c r="B33" s="151">
        <f>'[9]Квота без. 20'!$D$8:$D$36+'[9]Квота обл.20'!$K$8:$K$37-'[9]Квота обл.20'!$L$8:$L$37+'[9]Квота обл.20'!$M$8:$M$37</f>
        <v>443</v>
      </c>
      <c r="C33" s="151">
        <f>'[9]Квота без 21'!$D$7:$D$36+'[9]Квота обл.  21'!$K$7:$K$37-'[9]Квота обл.  21'!$L$7:$L$37+'[9]Квота обл.  21'!$M$7:$M$37</f>
        <v>382</v>
      </c>
      <c r="D33" s="152">
        <f t="shared" si="0"/>
        <v>86.230248306997751</v>
      </c>
      <c r="E33" s="151">
        <f>'[9]Квота без. 20'!$D$7:$D$36</f>
        <v>413</v>
      </c>
      <c r="F33" s="151">
        <f>'[9]Квота без 21'!$D$7:$D$36</f>
        <v>367</v>
      </c>
      <c r="G33" s="152">
        <f t="shared" si="1"/>
        <v>88.861985472154956</v>
      </c>
      <c r="H33" s="151">
        <f>'[9]Квота обл.20'!$D$7:$D$37+'[9]Квота без. 20'!$F$7:$F$36</f>
        <v>140</v>
      </c>
      <c r="I33" s="151">
        <f>'[9]Квота без 21'!$F$7:$F$36+'[9]Квота обл.  21'!$D$7:$D$37</f>
        <v>128</v>
      </c>
      <c r="J33" s="152">
        <f t="shared" si="2"/>
        <v>91.428571428571431</v>
      </c>
      <c r="K33" s="151">
        <f>'[9]Квота без. 20'!$J$7:$J$36</f>
        <v>41</v>
      </c>
      <c r="L33" s="151">
        <f>'[9]Квота без 21'!$J$7:$J$36</f>
        <v>41</v>
      </c>
      <c r="M33" s="152">
        <f t="shared" si="3"/>
        <v>100</v>
      </c>
      <c r="N33" s="151">
        <f>'[9]Квота без. 20'!$K$7:$K$36+'[9]Квота без. 20'!$L$7:$L$36</f>
        <v>47</v>
      </c>
      <c r="O33" s="151">
        <f>'[9]Квота без 21'!$K$7:$K$36+'[9]Квота без 21'!$L$7:$L$36</f>
        <v>26</v>
      </c>
      <c r="P33" s="152">
        <f t="shared" si="4"/>
        <v>55.319148936170215</v>
      </c>
      <c r="Q33" s="151">
        <f>'[9]Квота без. 20'!$M$7:$M$36</f>
        <v>403</v>
      </c>
      <c r="R33" s="151">
        <f>'[9]Квота без 21'!$M$7:$M$36</f>
        <v>346</v>
      </c>
      <c r="S33" s="152">
        <f t="shared" si="5"/>
        <v>85.856079404466499</v>
      </c>
      <c r="T33" s="151">
        <f>'[9]Квота без. 20'!P33+'[9]Квота обл.20'!M33</f>
        <v>132</v>
      </c>
      <c r="U33" s="151">
        <f>'[9]Квота без 21'!$P$7:$P$36+'[9]Квота обл.  21'!$M$7:$M$37</f>
        <v>103</v>
      </c>
      <c r="V33" s="152">
        <f t="shared" si="6"/>
        <v>78.030303030303031</v>
      </c>
      <c r="W33" s="151">
        <f>'[9]Квота без. 20'!$P$7:$P$36</f>
        <v>112</v>
      </c>
      <c r="X33" s="151">
        <f>'[9]Квота без 21'!$P$7:$P$36</f>
        <v>90</v>
      </c>
      <c r="Y33" s="152">
        <f t="shared" si="7"/>
        <v>80.357142857142861</v>
      </c>
      <c r="Z33" s="151">
        <f>'[9]Квота без. 20'!$T$7:$T$36</f>
        <v>102</v>
      </c>
      <c r="AA33" s="151">
        <f>'[9]Квота без 21'!$T$7:$T$36</f>
        <v>85</v>
      </c>
      <c r="AB33" s="152">
        <f t="shared" si="8"/>
        <v>83.333333333333343</v>
      </c>
    </row>
    <row r="34" spans="1:28" ht="15">
      <c r="A34" s="150" t="s">
        <v>90</v>
      </c>
      <c r="B34" s="151">
        <f>'[9]Квота без. 20'!$D$8:$D$36+'[9]Квота обл.20'!$K$8:$K$37-'[9]Квота обл.20'!$L$8:$L$37+'[9]Квота обл.20'!$M$8:$M$37</f>
        <v>287</v>
      </c>
      <c r="C34" s="151">
        <f>'[9]Квота без 21'!$D$7:$D$36+'[9]Квота обл.  21'!$K$7:$K$37-'[9]Квота обл.  21'!$L$7:$L$37+'[9]Квота обл.  21'!$M$7:$M$37</f>
        <v>246</v>
      </c>
      <c r="D34" s="152">
        <f t="shared" si="0"/>
        <v>85.714285714285708</v>
      </c>
      <c r="E34" s="151">
        <f>'[9]Квота без. 20'!$D$7:$D$36</f>
        <v>280</v>
      </c>
      <c r="F34" s="151">
        <f>'[9]Квота без 21'!$D$7:$D$36</f>
        <v>245</v>
      </c>
      <c r="G34" s="152">
        <f t="shared" si="1"/>
        <v>87.5</v>
      </c>
      <c r="H34" s="151">
        <f>'[9]Квота обл.20'!$D$7:$D$37+'[9]Квота без. 20'!$F$7:$F$36</f>
        <v>65</v>
      </c>
      <c r="I34" s="151">
        <f>'[9]Квота без 21'!$F$7:$F$36+'[9]Квота обл.  21'!$D$7:$D$37</f>
        <v>55</v>
      </c>
      <c r="J34" s="152">
        <f t="shared" si="2"/>
        <v>84.615384615384613</v>
      </c>
      <c r="K34" s="151">
        <f>'[9]Квота без. 20'!$J$7:$J$36</f>
        <v>24</v>
      </c>
      <c r="L34" s="151">
        <f>'[9]Квота без 21'!$J$7:$J$36</f>
        <v>17</v>
      </c>
      <c r="M34" s="152">
        <f t="shared" si="3"/>
        <v>70.833333333333343</v>
      </c>
      <c r="N34" s="151">
        <f>'[9]Квота без. 20'!$K$7:$K$36+'[9]Квота без. 20'!$L$7:$L$36</f>
        <v>10</v>
      </c>
      <c r="O34" s="151">
        <f>'[9]Квота без 21'!$K$7:$K$36+'[9]Квота без 21'!$L$7:$L$36</f>
        <v>1</v>
      </c>
      <c r="P34" s="152">
        <f t="shared" si="4"/>
        <v>10</v>
      </c>
      <c r="Q34" s="151">
        <f>'[9]Квота без. 20'!$M$7:$M$36</f>
        <v>259</v>
      </c>
      <c r="R34" s="151">
        <f>'[9]Квота без 21'!$M$7:$M$36</f>
        <v>231</v>
      </c>
      <c r="S34" s="152">
        <f t="shared" si="5"/>
        <v>89.189189189189193</v>
      </c>
      <c r="T34" s="151">
        <f>'[9]Квота без. 20'!P34+'[9]Квота обл.20'!M34</f>
        <v>88</v>
      </c>
      <c r="U34" s="151">
        <f>'[9]Квота без 21'!$P$7:$P$36+'[9]Квота обл.  21'!$M$7:$M$37</f>
        <v>90</v>
      </c>
      <c r="V34" s="152">
        <f t="shared" si="6"/>
        <v>102.27272727272727</v>
      </c>
      <c r="W34" s="151">
        <f>'[9]Квота без. 20'!$P$7:$P$36</f>
        <v>85</v>
      </c>
      <c r="X34" s="151">
        <f>'[9]Квота без 21'!$P$7:$P$36</f>
        <v>90</v>
      </c>
      <c r="Y34" s="152">
        <f t="shared" si="7"/>
        <v>105.88235294117648</v>
      </c>
      <c r="Z34" s="151">
        <f>'[9]Квота без. 20'!$T$7:$T$36</f>
        <v>78</v>
      </c>
      <c r="AA34" s="151">
        <f>'[9]Квота без 21'!$T$7:$T$36</f>
        <v>87</v>
      </c>
      <c r="AB34" s="152">
        <f t="shared" si="8"/>
        <v>111.53846153846155</v>
      </c>
    </row>
    <row r="35" spans="1:28" ht="15">
      <c r="A35" s="150" t="s">
        <v>91</v>
      </c>
      <c r="B35" s="151">
        <f>'[9]Квота без. 20'!$D$8:$D$36+'[9]Квота обл.20'!$K$8:$K$37-'[9]Квота обл.20'!$L$8:$L$37+'[9]Квота обл.20'!$M$8:$M$37</f>
        <v>353</v>
      </c>
      <c r="C35" s="151">
        <f>'[9]Квота без 21'!$D$7:$D$36+'[9]Квота обл.  21'!$K$7:$K$37-'[9]Квота обл.  21'!$L$7:$L$37+'[9]Квота обл.  21'!$M$7:$M$37</f>
        <v>337</v>
      </c>
      <c r="D35" s="152">
        <f t="shared" si="0"/>
        <v>95.467422096317279</v>
      </c>
      <c r="E35" s="151">
        <f>'[9]Квота без. 20'!$D$7:$D$36</f>
        <v>347</v>
      </c>
      <c r="F35" s="151">
        <f>'[9]Квота без 21'!$D$7:$D$36</f>
        <v>331</v>
      </c>
      <c r="G35" s="152">
        <f t="shared" si="1"/>
        <v>95.389048991354457</v>
      </c>
      <c r="H35" s="151">
        <f>'[9]Квота обл.20'!$D$7:$D$37+'[9]Квота без. 20'!$F$7:$F$36</f>
        <v>71</v>
      </c>
      <c r="I35" s="151">
        <f>'[9]Квота без 21'!$F$7:$F$36+'[9]Квота обл.  21'!$D$7:$D$37</f>
        <v>82</v>
      </c>
      <c r="J35" s="152">
        <f t="shared" si="2"/>
        <v>115.49295774647888</v>
      </c>
      <c r="K35" s="151">
        <f>'[9]Квота без. 20'!$J$7:$J$36</f>
        <v>24</v>
      </c>
      <c r="L35" s="151">
        <f>'[9]Квота без 21'!$J$7:$J$36</f>
        <v>21</v>
      </c>
      <c r="M35" s="152">
        <f t="shared" si="3"/>
        <v>87.5</v>
      </c>
      <c r="N35" s="151">
        <f>'[9]Квота без. 20'!$K$7:$K$36+'[9]Квота без. 20'!$L$7:$L$36</f>
        <v>17</v>
      </c>
      <c r="O35" s="151">
        <f>'[9]Квота без 21'!$K$7:$K$36+'[9]Квота без 21'!$L$7:$L$36</f>
        <v>14</v>
      </c>
      <c r="P35" s="152">
        <f t="shared" si="4"/>
        <v>82.35294117647058</v>
      </c>
      <c r="Q35" s="151">
        <f>'[9]Квота без. 20'!$M$7:$M$36</f>
        <v>317</v>
      </c>
      <c r="R35" s="151">
        <f>'[9]Квота без 21'!$M$7:$M$36</f>
        <v>317</v>
      </c>
      <c r="S35" s="152">
        <f t="shared" si="5"/>
        <v>100</v>
      </c>
      <c r="T35" s="151">
        <f>'[9]Квота без. 20'!P35+'[9]Квота обл.20'!M35</f>
        <v>98</v>
      </c>
      <c r="U35" s="151">
        <f>'[9]Квота без 21'!$P$7:$P$36+'[9]Квота обл.  21'!$M$7:$M$37</f>
        <v>95</v>
      </c>
      <c r="V35" s="152">
        <f t="shared" si="6"/>
        <v>96.938775510204081</v>
      </c>
      <c r="W35" s="151">
        <f>'[9]Квота без. 20'!$P$7:$P$36</f>
        <v>97</v>
      </c>
      <c r="X35" s="151">
        <f>'[9]Квота без 21'!$P$7:$P$36</f>
        <v>95</v>
      </c>
      <c r="Y35" s="152">
        <f t="shared" si="7"/>
        <v>97.9381443298969</v>
      </c>
      <c r="Z35" s="151">
        <f>'[9]Квота без. 20'!$T$7:$T$36</f>
        <v>85</v>
      </c>
      <c r="AA35" s="151">
        <f>'[9]Квота без 21'!$T$7:$T$36</f>
        <v>76</v>
      </c>
      <c r="AB35" s="152">
        <f t="shared" si="8"/>
        <v>89.411764705882362</v>
      </c>
    </row>
    <row r="36" spans="1:28" ht="15">
      <c r="A36" s="150" t="s">
        <v>92</v>
      </c>
      <c r="B36" s="151">
        <f>'[9]Квота без. 20'!$D$8:$D$36+'[9]Квота обл.20'!$K$8:$K$37-'[9]Квота обл.20'!$L$8:$L$37+'[9]Квота обл.20'!$M$8:$M$37</f>
        <v>3339</v>
      </c>
      <c r="C36" s="151">
        <f>'[9]Квота без 21'!$D$7:$D$36+'[9]Квота обл.  21'!$K$7:$K$37-'[9]Квота обл.  21'!$L$7:$L$37+'[9]Квота обл.  21'!$M$7:$M$37</f>
        <v>3271</v>
      </c>
      <c r="D36" s="152">
        <f t="shared" si="0"/>
        <v>97.963462114405502</v>
      </c>
      <c r="E36" s="151">
        <f>'[9]Квота без. 20'!$D$7:$D$36</f>
        <v>1878</v>
      </c>
      <c r="F36" s="151">
        <f>'[9]Квота без 21'!$D$7:$D$36</f>
        <v>1812</v>
      </c>
      <c r="G36" s="152">
        <f t="shared" si="1"/>
        <v>96.485623003194888</v>
      </c>
      <c r="H36" s="151">
        <f>'[9]Квота обл.20'!$D$7:$D$37+'[9]Квота без. 20'!$F$7:$F$36</f>
        <v>357</v>
      </c>
      <c r="I36" s="151">
        <f>'[9]Квота без 21'!$F$7:$F$36+'[9]Квота обл.  21'!$D$7:$D$37</f>
        <v>366</v>
      </c>
      <c r="J36" s="152">
        <f t="shared" si="2"/>
        <v>102.52100840336134</v>
      </c>
      <c r="K36" s="151">
        <f>'[9]Квота без. 20'!$J$7:$J$36</f>
        <v>37</v>
      </c>
      <c r="L36" s="151">
        <f>'[9]Квота без 21'!$J$7:$J$36</f>
        <v>55</v>
      </c>
      <c r="M36" s="152">
        <f t="shared" si="3"/>
        <v>148.64864864864865</v>
      </c>
      <c r="N36" s="151">
        <f>'[9]Квота без. 20'!$K$7:$K$36+'[9]Квота без. 20'!$L$7:$L$36</f>
        <v>23</v>
      </c>
      <c r="O36" s="151">
        <f>'[9]Квота без 21'!$K$7:$K$36+'[9]Квота без 21'!$L$7:$L$36</f>
        <v>6</v>
      </c>
      <c r="P36" s="152">
        <f t="shared" si="4"/>
        <v>26.086956521739129</v>
      </c>
      <c r="Q36" s="151">
        <f>'[9]Квота без. 20'!$M$7:$M$36</f>
        <v>1705</v>
      </c>
      <c r="R36" s="151">
        <f>'[9]Квота без 21'!$M$7:$M$36</f>
        <v>1665</v>
      </c>
      <c r="S36" s="152">
        <f t="shared" si="5"/>
        <v>97.653958944281527</v>
      </c>
      <c r="T36" s="151">
        <f>'[9]Квота без. 20'!P36+'[9]Квота обл.20'!M36</f>
        <v>2118</v>
      </c>
      <c r="U36" s="151">
        <f>'[9]Квота без 21'!$P$7:$P$36+'[9]Квота обл.  21'!$M$7:$M$37</f>
        <v>1527</v>
      </c>
      <c r="V36" s="152">
        <f t="shared" si="6"/>
        <v>72.096317280453263</v>
      </c>
      <c r="W36" s="151">
        <f>'[9]Квота без. 20'!$P$7:$P$36</f>
        <v>756</v>
      </c>
      <c r="X36" s="151">
        <f>'[9]Квота без 21'!$P$7:$P$36</f>
        <v>457</v>
      </c>
      <c r="Y36" s="152">
        <f t="shared" si="7"/>
        <v>60.449735449735456</v>
      </c>
      <c r="Z36" s="151">
        <f>'[9]Квота без. 20'!$T$7:$T$36</f>
        <v>657</v>
      </c>
      <c r="AA36" s="151">
        <f>'[9]Квота без 21'!$T$7:$T$36</f>
        <v>397</v>
      </c>
      <c r="AB36" s="152">
        <f t="shared" si="8"/>
        <v>60.426179604261797</v>
      </c>
    </row>
    <row r="37" spans="1:28">
      <c r="K37" s="156"/>
      <c r="L37" s="156"/>
      <c r="M37" s="156"/>
      <c r="N37" s="157">
        <v>0</v>
      </c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</row>
    <row r="38" spans="1:28"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</row>
    <row r="39" spans="1:28"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</row>
    <row r="40" spans="1:28"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</row>
    <row r="41" spans="1:28"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</row>
    <row r="42" spans="1:28"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</row>
    <row r="43" spans="1:28"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</row>
    <row r="44" spans="1:28"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</row>
    <row r="45" spans="1:28"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</row>
    <row r="46" spans="1:28"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</row>
    <row r="47" spans="1:28"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</row>
    <row r="48" spans="1:28"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</row>
    <row r="49" spans="11:25"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</row>
    <row r="50" spans="11:25"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</row>
    <row r="51" spans="11:25"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</row>
    <row r="52" spans="11:25"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1:25"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</row>
    <row r="54" spans="11:25"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</row>
    <row r="55" spans="11:25"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</row>
    <row r="56" spans="11:25"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</row>
    <row r="57" spans="11:25"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</row>
    <row r="58" spans="11:25"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</row>
    <row r="59" spans="11:25"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</row>
    <row r="60" spans="11:25"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</row>
    <row r="61" spans="11:25"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</row>
    <row r="62" spans="11:25"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</row>
    <row r="63" spans="11:25"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</row>
    <row r="64" spans="11:25"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</row>
    <row r="65" spans="11:25"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</row>
    <row r="66" spans="11:25"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</row>
    <row r="67" spans="11:25"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</row>
    <row r="68" spans="11:25"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</row>
    <row r="69" spans="11:25"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</row>
    <row r="70" spans="11:25"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</row>
    <row r="71" spans="11:25"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</row>
    <row r="72" spans="11:25"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</row>
    <row r="73" spans="11:25"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</row>
    <row r="74" spans="11:25"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</row>
    <row r="75" spans="11:25"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</row>
    <row r="76" spans="11:25"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</row>
    <row r="77" spans="11:25"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</row>
    <row r="78" spans="11:25"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</row>
    <row r="79" spans="11:25"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</row>
    <row r="80" spans="11:25"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</row>
    <row r="81" spans="11:25"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</row>
    <row r="82" spans="11:25"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</row>
    <row r="83" spans="11:25"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</row>
    <row r="84" spans="11:25"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</row>
    <row r="85" spans="11:25"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</row>
    <row r="86" spans="11:25"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</row>
    <row r="87" spans="11:25"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</row>
    <row r="88" spans="11:25"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ageMargins left="0.31496062992125984" right="0.31496062992125984" top="0.35433070866141736" bottom="0.35433070866141736" header="0.31496062992125984" footer="0.31496062992125984"/>
  <pageSetup paperSize="9" scale="78" orientation="landscape" r:id="rId1"/>
  <colBreaks count="1" manualBreakCount="1">
    <brk id="13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K17"/>
  <sheetViews>
    <sheetView view="pageBreakPreview" zoomScale="80" zoomScaleNormal="70" zoomScaleSheetLayoutView="80" workbookViewId="0">
      <selection activeCell="G9" sqref="G9"/>
    </sheetView>
  </sheetViews>
  <sheetFormatPr defaultColWidth="8" defaultRowHeight="12.75"/>
  <cols>
    <col min="1" max="1" width="60.85546875" style="58" customWidth="1"/>
    <col min="2" max="2" width="14.28515625" style="58" customWidth="1"/>
    <col min="3" max="3" width="16.28515625" style="58" customWidth="1"/>
    <col min="4" max="4" width="10.85546875" style="58" customWidth="1"/>
    <col min="5" max="5" width="11.5703125" style="58" customWidth="1"/>
    <col min="6" max="16384" width="8" style="58"/>
  </cols>
  <sheetData>
    <row r="1" spans="1:11" ht="54.75" customHeight="1">
      <c r="A1" s="84" t="s">
        <v>47</v>
      </c>
      <c r="B1" s="84"/>
      <c r="C1" s="84"/>
      <c r="D1" s="84"/>
      <c r="E1" s="84"/>
    </row>
    <row r="2" spans="1:11" s="2" customFormat="1" ht="23.25" customHeight="1">
      <c r="A2" s="106" t="s">
        <v>0</v>
      </c>
      <c r="B2" s="85" t="s">
        <v>124</v>
      </c>
      <c r="C2" s="85" t="s">
        <v>125</v>
      </c>
      <c r="D2" s="107" t="s">
        <v>2</v>
      </c>
      <c r="E2" s="108"/>
    </row>
    <row r="3" spans="1:11" s="2" customFormat="1" ht="42" customHeight="1">
      <c r="A3" s="109"/>
      <c r="B3" s="86"/>
      <c r="C3" s="86"/>
      <c r="D3" s="110" t="s">
        <v>3</v>
      </c>
      <c r="E3" s="111" t="s">
        <v>4</v>
      </c>
    </row>
    <row r="4" spans="1:11" s="4" customFormat="1" ht="15.75" customHeight="1">
      <c r="A4" s="3" t="s">
        <v>9</v>
      </c>
      <c r="B4" s="3">
        <v>5</v>
      </c>
      <c r="C4" s="3">
        <v>6</v>
      </c>
      <c r="D4" s="3">
        <v>7</v>
      </c>
      <c r="E4" s="3">
        <v>8</v>
      </c>
    </row>
    <row r="5" spans="1:11" s="4" customFormat="1" ht="31.5" customHeight="1">
      <c r="A5" s="5" t="s">
        <v>10</v>
      </c>
      <c r="B5" s="158">
        <f>'[9]Інвал.без.20'!$D$7+'[9]Інвал.облік.20'!$K$7-'[9]Інвал.облік.20'!$L$7+'[9]Інвал.облік.20'!$M$7</f>
        <v>2509</v>
      </c>
      <c r="C5" s="158">
        <f>'[9]Інвал.без.2021'!$D$7+'[9]Інвал.облік 21'!$K$7-'[9]Інвал.облік 21'!$L$7+'[9]Інвал.облік 21'!$M$7</f>
        <v>2825</v>
      </c>
      <c r="D5" s="29">
        <f>C5/B5*100</f>
        <v>112.59465922678358</v>
      </c>
      <c r="E5" s="159">
        <f>C5-B5</f>
        <v>316</v>
      </c>
      <c r="K5" s="6"/>
    </row>
    <row r="6" spans="1:11" s="2" customFormat="1" ht="31.5" customHeight="1">
      <c r="A6" s="5" t="s">
        <v>11</v>
      </c>
      <c r="B6" s="158">
        <f>'[9]Інвал.без.20'!$D$7</f>
        <v>2384</v>
      </c>
      <c r="C6" s="158">
        <f>'[9]Інвал.без.2021'!$D$7</f>
        <v>2703</v>
      </c>
      <c r="D6" s="29">
        <f t="shared" ref="D6:D10" si="0">C6/B6*100</f>
        <v>113.38087248322148</v>
      </c>
      <c r="E6" s="159">
        <f t="shared" ref="E6:E10" si="1">C6-B6</f>
        <v>319</v>
      </c>
      <c r="K6" s="6"/>
    </row>
    <row r="7" spans="1:11" s="2" customFormat="1" ht="54.75" customHeight="1">
      <c r="A7" s="7" t="s">
        <v>5</v>
      </c>
      <c r="B7" s="158">
        <f>'[9]Інвал.без.20'!$F$7+'[9]Інвал.облік.20'!$D$7</f>
        <v>447</v>
      </c>
      <c r="C7" s="158">
        <f>'[9]Інвал.без.2021'!$F$7+'[9]Інвал.облік 21'!$D$7</f>
        <v>538</v>
      </c>
      <c r="D7" s="29">
        <f t="shared" si="0"/>
        <v>120.35794183445189</v>
      </c>
      <c r="E7" s="159">
        <f t="shared" si="1"/>
        <v>91</v>
      </c>
      <c r="K7" s="6"/>
    </row>
    <row r="8" spans="1:11" s="2" customFormat="1" ht="35.25" customHeight="1">
      <c r="A8" s="8" t="s">
        <v>12</v>
      </c>
      <c r="B8" s="158">
        <f>'[9]Інвал.без.20'!$J$7</f>
        <v>104</v>
      </c>
      <c r="C8" s="158">
        <f>'[9]Інвал.без.2021'!$J$7</f>
        <v>143</v>
      </c>
      <c r="D8" s="29">
        <f t="shared" si="0"/>
        <v>137.5</v>
      </c>
      <c r="E8" s="159">
        <f t="shared" si="1"/>
        <v>39</v>
      </c>
      <c r="K8" s="6"/>
    </row>
    <row r="9" spans="1:11" s="2" customFormat="1" ht="45.75" customHeight="1">
      <c r="A9" s="8" t="s">
        <v>13</v>
      </c>
      <c r="B9" s="158">
        <f>'[9]Інвал.без.20'!$K$7+'[9]Інвал.без.20'!$L$7</f>
        <v>102</v>
      </c>
      <c r="C9" s="158">
        <f>'[9]Інвал.без.2021'!$K$7+'[9]Інвал.без.2021'!$L$7</f>
        <v>43</v>
      </c>
      <c r="D9" s="29">
        <f t="shared" si="0"/>
        <v>42.156862745098039</v>
      </c>
      <c r="E9" s="159">
        <f t="shared" si="1"/>
        <v>-59</v>
      </c>
      <c r="K9" s="6"/>
    </row>
    <row r="10" spans="1:11" s="2" customFormat="1" ht="55.5" customHeight="1">
      <c r="A10" s="8" t="s">
        <v>14</v>
      </c>
      <c r="B10" s="158">
        <f>'[9]2ПН11 2020'!$E$10</f>
        <v>2242</v>
      </c>
      <c r="C10" s="158">
        <f>'[9]2ПН11 2021'!$E$10</f>
        <v>2560</v>
      </c>
      <c r="D10" s="29">
        <f t="shared" si="0"/>
        <v>114.18376449598573</v>
      </c>
      <c r="E10" s="159">
        <f t="shared" si="1"/>
        <v>318</v>
      </c>
      <c r="K10" s="6"/>
    </row>
    <row r="11" spans="1:11" s="2" customFormat="1" ht="12.75" customHeight="1">
      <c r="A11" s="114" t="s">
        <v>15</v>
      </c>
      <c r="B11" s="115"/>
      <c r="C11" s="115"/>
      <c r="D11" s="115"/>
      <c r="E11" s="115"/>
      <c r="K11" s="6"/>
    </row>
    <row r="12" spans="1:11" s="2" customFormat="1" ht="15" customHeight="1">
      <c r="A12" s="116"/>
      <c r="B12" s="117"/>
      <c r="C12" s="117"/>
      <c r="D12" s="117"/>
      <c r="E12" s="117"/>
      <c r="K12" s="6"/>
    </row>
    <row r="13" spans="1:11" s="2" customFormat="1" ht="20.25" customHeight="1">
      <c r="A13" s="106" t="s">
        <v>0</v>
      </c>
      <c r="B13" s="118" t="s">
        <v>126</v>
      </c>
      <c r="C13" s="118" t="s">
        <v>127</v>
      </c>
      <c r="D13" s="107" t="s">
        <v>2</v>
      </c>
      <c r="E13" s="108"/>
      <c r="K13" s="6"/>
    </row>
    <row r="14" spans="1:11" ht="35.25" customHeight="1">
      <c r="A14" s="109"/>
      <c r="B14" s="118"/>
      <c r="C14" s="118"/>
      <c r="D14" s="110" t="s">
        <v>3</v>
      </c>
      <c r="E14" s="111" t="s">
        <v>7</v>
      </c>
      <c r="K14" s="6"/>
    </row>
    <row r="15" spans="1:11" ht="24" customHeight="1">
      <c r="A15" s="5" t="s">
        <v>10</v>
      </c>
      <c r="B15" s="160">
        <f>'[9]Інвал.без.20'!$P$7+'[9]Інвал.облік.20'!$M$7</f>
        <v>1130</v>
      </c>
      <c r="C15" s="121">
        <f>'[9]Інвал.без.2021'!$P$7+'[9]Інвал.облік 21'!$M$7</f>
        <v>1068</v>
      </c>
      <c r="D15" s="161">
        <f>C15/B15*100</f>
        <v>94.513274336283189</v>
      </c>
      <c r="E15" s="162">
        <f>C15-B15</f>
        <v>-62</v>
      </c>
      <c r="K15" s="6"/>
    </row>
    <row r="16" spans="1:11" ht="25.5" customHeight="1">
      <c r="A16" s="1" t="s">
        <v>11</v>
      </c>
      <c r="B16" s="160">
        <f>'[9]Інвал.без.20'!$P$7</f>
        <v>1024</v>
      </c>
      <c r="C16" s="121">
        <f>'[9]Інвал.без.2021'!$P$7</f>
        <v>996</v>
      </c>
      <c r="D16" s="161">
        <f t="shared" ref="D16:D17" si="2">C16/B16*100</f>
        <v>97.265625</v>
      </c>
      <c r="E16" s="162">
        <f t="shared" ref="E16:E17" si="3">C16-B16</f>
        <v>-28</v>
      </c>
      <c r="K16" s="6"/>
    </row>
    <row r="17" spans="1:11" ht="33.75" customHeight="1">
      <c r="A17" s="1" t="s">
        <v>6</v>
      </c>
      <c r="B17" s="160">
        <f>'[9]Інвал.без.20'!$T$7</f>
        <v>942</v>
      </c>
      <c r="C17" s="121">
        <f>'[9]Інвал.без.2021'!$T$7</f>
        <v>943</v>
      </c>
      <c r="D17" s="161">
        <f t="shared" si="2"/>
        <v>100.10615711252655</v>
      </c>
      <c r="E17" s="162">
        <f t="shared" si="3"/>
        <v>1</v>
      </c>
      <c r="K17" s="6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D88"/>
  <sheetViews>
    <sheetView view="pageBreakPreview" zoomScale="90" zoomScaleNormal="90" zoomScaleSheetLayoutView="90" workbookViewId="0">
      <selection activeCell="J7" sqref="J7"/>
    </sheetView>
  </sheetViews>
  <sheetFormatPr defaultRowHeight="14.25"/>
  <cols>
    <col min="1" max="1" width="18.28515625" style="155" customWidth="1"/>
    <col min="2" max="2" width="9.85546875" style="155" customWidth="1"/>
    <col min="3" max="3" width="9.5703125" style="155" customWidth="1"/>
    <col min="4" max="4" width="8.7109375" style="155" customWidth="1"/>
    <col min="5" max="5" width="9.5703125" style="155" customWidth="1"/>
    <col min="6" max="9" width="8.7109375" style="155" customWidth="1"/>
    <col min="10" max="10" width="12.7109375" style="155" customWidth="1"/>
    <col min="11" max="12" width="8.7109375" style="155" customWidth="1"/>
    <col min="13" max="13" width="9" style="155" customWidth="1"/>
    <col min="14" max="15" width="9.42578125" style="155" customWidth="1"/>
    <col min="16" max="16" width="10" style="155" customWidth="1"/>
    <col min="17" max="18" width="9.42578125" style="155" customWidth="1"/>
    <col min="19" max="19" width="9.140625" style="155" customWidth="1"/>
    <col min="20" max="21" width="8.140625" style="155" customWidth="1"/>
    <col min="22" max="22" width="8.5703125" style="155" customWidth="1"/>
    <col min="23" max="23" width="8.7109375" style="155" customWidth="1"/>
    <col min="24" max="24" width="8.85546875" style="155" customWidth="1"/>
    <col min="25" max="25" width="10.7109375" style="155" customWidth="1"/>
    <col min="26" max="27" width="7.5703125" style="155" customWidth="1"/>
    <col min="28" max="28" width="7.85546875" style="155" customWidth="1"/>
    <col min="29" max="16384" width="9.140625" style="155"/>
  </cols>
  <sheetData>
    <row r="1" spans="1:30" s="122" customFormat="1" ht="43.5" customHeight="1">
      <c r="A1" s="124"/>
      <c r="B1" s="163" t="s">
        <v>128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AB1" s="20" t="s">
        <v>33</v>
      </c>
    </row>
    <row r="2" spans="1:30" s="129" customFormat="1" ht="14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64" t="s">
        <v>16</v>
      </c>
      <c r="N2" s="127"/>
      <c r="O2" s="127"/>
      <c r="P2" s="127"/>
      <c r="Q2" s="128"/>
      <c r="R2" s="128"/>
      <c r="S2" s="128"/>
      <c r="T2" s="128"/>
      <c r="U2" s="128"/>
      <c r="V2" s="128"/>
      <c r="X2" s="128"/>
      <c r="Y2" s="164"/>
      <c r="Z2" s="164"/>
      <c r="AA2" s="164"/>
      <c r="AB2" s="165" t="s">
        <v>16</v>
      </c>
    </row>
    <row r="3" spans="1:30" s="137" customFormat="1" ht="74.25" customHeight="1">
      <c r="A3" s="166"/>
      <c r="B3" s="133" t="s">
        <v>38</v>
      </c>
      <c r="C3" s="133"/>
      <c r="D3" s="133"/>
      <c r="E3" s="133" t="s">
        <v>18</v>
      </c>
      <c r="F3" s="133"/>
      <c r="G3" s="133"/>
      <c r="H3" s="133" t="s">
        <v>30</v>
      </c>
      <c r="I3" s="133"/>
      <c r="J3" s="133"/>
      <c r="K3" s="133" t="s">
        <v>21</v>
      </c>
      <c r="L3" s="133"/>
      <c r="M3" s="133"/>
      <c r="N3" s="133" t="s">
        <v>22</v>
      </c>
      <c r="O3" s="133"/>
      <c r="P3" s="133"/>
      <c r="Q3" s="134" t="s">
        <v>20</v>
      </c>
      <c r="R3" s="135"/>
      <c r="S3" s="136"/>
      <c r="T3" s="134" t="s">
        <v>39</v>
      </c>
      <c r="U3" s="135"/>
      <c r="V3" s="136"/>
      <c r="W3" s="133" t="s">
        <v>23</v>
      </c>
      <c r="X3" s="133"/>
      <c r="Y3" s="133"/>
      <c r="Z3" s="133" t="s">
        <v>29</v>
      </c>
      <c r="AA3" s="133"/>
      <c r="AB3" s="133"/>
    </row>
    <row r="4" spans="1:30" s="140" customFormat="1" ht="26.25" customHeight="1">
      <c r="A4" s="167"/>
      <c r="B4" s="168" t="s">
        <v>36</v>
      </c>
      <c r="C4" s="168" t="s">
        <v>61</v>
      </c>
      <c r="D4" s="139" t="s">
        <v>62</v>
      </c>
      <c r="E4" s="168" t="s">
        <v>36</v>
      </c>
      <c r="F4" s="168" t="s">
        <v>61</v>
      </c>
      <c r="G4" s="139" t="s">
        <v>62</v>
      </c>
      <c r="H4" s="138" t="s">
        <v>36</v>
      </c>
      <c r="I4" s="138" t="s">
        <v>61</v>
      </c>
      <c r="J4" s="139" t="s">
        <v>62</v>
      </c>
      <c r="K4" s="168" t="s">
        <v>36</v>
      </c>
      <c r="L4" s="168" t="s">
        <v>61</v>
      </c>
      <c r="M4" s="139" t="s">
        <v>62</v>
      </c>
      <c r="N4" s="168" t="s">
        <v>36</v>
      </c>
      <c r="O4" s="168" t="s">
        <v>61</v>
      </c>
      <c r="P4" s="139" t="s">
        <v>62</v>
      </c>
      <c r="Q4" s="168" t="s">
        <v>36</v>
      </c>
      <c r="R4" s="168" t="s">
        <v>61</v>
      </c>
      <c r="S4" s="139" t="s">
        <v>62</v>
      </c>
      <c r="T4" s="168" t="s">
        <v>36</v>
      </c>
      <c r="U4" s="168" t="s">
        <v>61</v>
      </c>
      <c r="V4" s="139" t="s">
        <v>62</v>
      </c>
      <c r="W4" s="168" t="s">
        <v>36</v>
      </c>
      <c r="X4" s="168" t="s">
        <v>61</v>
      </c>
      <c r="Y4" s="139" t="s">
        <v>62</v>
      </c>
      <c r="Z4" s="168" t="s">
        <v>36</v>
      </c>
      <c r="AA4" s="168" t="s">
        <v>61</v>
      </c>
      <c r="AB4" s="139" t="s">
        <v>62</v>
      </c>
    </row>
    <row r="5" spans="1:30" s="140" customFormat="1" ht="15.75" customHeight="1">
      <c r="A5" s="169"/>
      <c r="B5" s="168"/>
      <c r="C5" s="168"/>
      <c r="D5" s="139"/>
      <c r="E5" s="168"/>
      <c r="F5" s="168"/>
      <c r="G5" s="139"/>
      <c r="H5" s="138"/>
      <c r="I5" s="138"/>
      <c r="J5" s="139"/>
      <c r="K5" s="168"/>
      <c r="L5" s="168"/>
      <c r="M5" s="139"/>
      <c r="N5" s="168"/>
      <c r="O5" s="168"/>
      <c r="P5" s="139"/>
      <c r="Q5" s="168"/>
      <c r="R5" s="168"/>
      <c r="S5" s="139"/>
      <c r="T5" s="168"/>
      <c r="U5" s="168"/>
      <c r="V5" s="139"/>
      <c r="W5" s="168"/>
      <c r="X5" s="168"/>
      <c r="Y5" s="139"/>
      <c r="Z5" s="168"/>
      <c r="AA5" s="168"/>
      <c r="AB5" s="139"/>
    </row>
    <row r="6" spans="1:30" s="172" customFormat="1" ht="11.25" customHeight="1">
      <c r="A6" s="170" t="s">
        <v>9</v>
      </c>
      <c r="B6" s="171">
        <v>1</v>
      </c>
      <c r="C6" s="171">
        <v>2</v>
      </c>
      <c r="D6" s="171">
        <v>3</v>
      </c>
      <c r="E6" s="171">
        <v>4</v>
      </c>
      <c r="F6" s="171">
        <v>5</v>
      </c>
      <c r="G6" s="171">
        <v>6</v>
      </c>
      <c r="H6" s="171">
        <v>7</v>
      </c>
      <c r="I6" s="171">
        <v>8</v>
      </c>
      <c r="J6" s="171">
        <v>9</v>
      </c>
      <c r="K6" s="171">
        <v>13</v>
      </c>
      <c r="L6" s="171">
        <v>14</v>
      </c>
      <c r="M6" s="171">
        <v>15</v>
      </c>
      <c r="N6" s="171">
        <v>16</v>
      </c>
      <c r="O6" s="171">
        <v>17</v>
      </c>
      <c r="P6" s="171">
        <v>18</v>
      </c>
      <c r="Q6" s="171">
        <v>19</v>
      </c>
      <c r="R6" s="171">
        <v>20</v>
      </c>
      <c r="S6" s="171">
        <v>21</v>
      </c>
      <c r="T6" s="171">
        <v>22</v>
      </c>
      <c r="U6" s="171">
        <v>23</v>
      </c>
      <c r="V6" s="171">
        <v>24</v>
      </c>
      <c r="W6" s="171">
        <v>25</v>
      </c>
      <c r="X6" s="171">
        <v>26</v>
      </c>
      <c r="Y6" s="171">
        <v>27</v>
      </c>
      <c r="Z6" s="171">
        <v>25</v>
      </c>
      <c r="AA6" s="171">
        <v>26</v>
      </c>
      <c r="AB6" s="171">
        <v>27</v>
      </c>
    </row>
    <row r="7" spans="1:30" s="148" customFormat="1" ht="16.5" customHeight="1">
      <c r="A7" s="144" t="s">
        <v>63</v>
      </c>
      <c r="B7" s="145">
        <f>'[9]Інвал.без.20'!D7+'[9]Інвал.облік.20'!K7-'[9]Інвал.облік.20'!L7+'[9]Інвал.облік.20'!M7</f>
        <v>2509</v>
      </c>
      <c r="C7" s="145">
        <f>'[9]Інвал.без.2021'!D7+'[9]Інвал.облік 21'!K7-'[9]Інвал.облік 21'!L7+'[9]Інвал.облік 21'!M7</f>
        <v>2825</v>
      </c>
      <c r="D7" s="146">
        <f>C7/B7*100</f>
        <v>112.59465922678358</v>
      </c>
      <c r="E7" s="145">
        <f>'[9]Інвал.без.20'!D7</f>
        <v>2384</v>
      </c>
      <c r="F7" s="145">
        <f>'[9]Інвал.без.2021'!D7</f>
        <v>2703</v>
      </c>
      <c r="G7" s="146">
        <f>F7/E7*100</f>
        <v>113.38087248322148</v>
      </c>
      <c r="H7" s="145">
        <f>'[9]Інвал.без.20'!F7+'[9]Інвал.облік.20'!D7</f>
        <v>447</v>
      </c>
      <c r="I7" s="145">
        <f>'[9]Інвал.без.2021'!F7+'[9]Інвал.облік 21'!D7</f>
        <v>538</v>
      </c>
      <c r="J7" s="146">
        <f>I7/H7*100</f>
        <v>120.35794183445189</v>
      </c>
      <c r="K7" s="145">
        <f>'[9]Інвал.без.20'!J7</f>
        <v>104</v>
      </c>
      <c r="L7" s="145">
        <f>'[9]Інвал.без.2021'!J7</f>
        <v>143</v>
      </c>
      <c r="M7" s="146">
        <f>L7/K7*100</f>
        <v>137.5</v>
      </c>
      <c r="N7" s="145">
        <f>'[9]Інвал.без.20'!$K$7+'[9]Інвал.без.20'!L7</f>
        <v>102</v>
      </c>
      <c r="O7" s="145">
        <f>'[9]Інвал.без.2021'!K7+'[9]Інвал.без.2021'!L7</f>
        <v>43</v>
      </c>
      <c r="P7" s="146">
        <f>O7/N7*100</f>
        <v>42.156862745098039</v>
      </c>
      <c r="Q7" s="145">
        <f>'[9]2ПН11 2020'!E10</f>
        <v>2242</v>
      </c>
      <c r="R7" s="145">
        <f>'[9]2ПН11 2021'!E10</f>
        <v>2560</v>
      </c>
      <c r="S7" s="146">
        <f>R7/Q7*100</f>
        <v>114.18376449598573</v>
      </c>
      <c r="T7" s="145">
        <f>'[9]Інвал.без.20'!P7+'[9]Інвал.облік.20'!M7</f>
        <v>1130</v>
      </c>
      <c r="U7" s="145">
        <f>'[9]Інвал.без.2021'!P7+'[9]Інвал.облік 21'!M7</f>
        <v>1068</v>
      </c>
      <c r="V7" s="146">
        <f>U7/T7*100</f>
        <v>94.513274336283189</v>
      </c>
      <c r="W7" s="145">
        <f>'[9]Інвал.без.20'!P7</f>
        <v>1024</v>
      </c>
      <c r="X7" s="145">
        <f>'[9]Інвал.без.2021'!P7</f>
        <v>996</v>
      </c>
      <c r="Y7" s="146">
        <f>X7/W7*100</f>
        <v>97.265625</v>
      </c>
      <c r="Z7" s="145">
        <f>'[9]Інвал.без.20'!T7</f>
        <v>942</v>
      </c>
      <c r="AA7" s="145">
        <f>'[9]Інвал.без.2021'!T7</f>
        <v>943</v>
      </c>
      <c r="AB7" s="146">
        <f>AA7/Z7*100</f>
        <v>100.10615711252655</v>
      </c>
      <c r="AC7" s="147"/>
    </row>
    <row r="8" spans="1:30" s="149" customFormat="1" ht="16.5" customHeight="1">
      <c r="A8" s="173" t="s">
        <v>64</v>
      </c>
      <c r="B8" s="151">
        <f>'[9]Інвал.без.20'!D8+'[9]Інвал.облік.20'!K8-'[9]Інвал.облік.20'!L8+'[9]Інвал.облік.20'!M8</f>
        <v>131</v>
      </c>
      <c r="C8" s="151">
        <f>'[9]Інвал.без.2021'!D8+'[9]Інвал.облік 21'!K8-'[9]Інвал.облік 21'!L8+'[9]Інвал.облік 21'!M8</f>
        <v>124</v>
      </c>
      <c r="D8" s="152">
        <f t="shared" ref="D8:D36" si="0">C8/B8*100</f>
        <v>94.656488549618317</v>
      </c>
      <c r="E8" s="151">
        <f>'[9]Інвал.без.20'!D8</f>
        <v>130</v>
      </c>
      <c r="F8" s="151">
        <f>'[9]Інвал.без.2021'!D8</f>
        <v>121</v>
      </c>
      <c r="G8" s="152">
        <f t="shared" ref="G8:G36" si="1">F8/E8*100</f>
        <v>93.07692307692308</v>
      </c>
      <c r="H8" s="151">
        <f>'[9]Інвал.без.20'!F8+'[9]Інвал.облік.20'!D8</f>
        <v>18</v>
      </c>
      <c r="I8" s="151">
        <f>'[9]Інвал.без.2021'!F8+'[9]Інвал.облік 21'!D8</f>
        <v>22</v>
      </c>
      <c r="J8" s="152">
        <f t="shared" ref="J8:J36" si="2">I8/H8*100</f>
        <v>122.22222222222223</v>
      </c>
      <c r="K8" s="151">
        <f>'[9]Інвал.без.20'!J8</f>
        <v>1</v>
      </c>
      <c r="L8" s="151">
        <f>'[9]Інвал.без.2021'!J8</f>
        <v>2</v>
      </c>
      <c r="M8" s="152">
        <f t="shared" ref="M8:M36" si="3">L8/K8*100</f>
        <v>200</v>
      </c>
      <c r="N8" s="151">
        <f>'[9]Інвал.без.20'!$K$7+'[9]Інвал.без.20'!L8</f>
        <v>20</v>
      </c>
      <c r="O8" s="151">
        <f>'[9]Інвал.без.2021'!K8+'[9]Інвал.без.2021'!L8</f>
        <v>0</v>
      </c>
      <c r="P8" s="152">
        <f t="shared" ref="P8:P36" si="4">O8/N8*100</f>
        <v>0</v>
      </c>
      <c r="Q8" s="151">
        <f>'[9]2ПН11 2020'!E11</f>
        <v>101</v>
      </c>
      <c r="R8" s="151">
        <f>'[9]2ПН11 2021'!E11</f>
        <v>106</v>
      </c>
      <c r="S8" s="152">
        <f t="shared" ref="S8:S36" si="5">R8/Q8*100</f>
        <v>104.95049504950495</v>
      </c>
      <c r="T8" s="151">
        <f>'[9]Інвал.без.20'!P8+'[9]Інвал.облік.20'!M8</f>
        <v>52</v>
      </c>
      <c r="U8" s="151">
        <f>'[9]Інвал.без.2021'!P8+'[9]Інвал.облік 21'!M8</f>
        <v>52</v>
      </c>
      <c r="V8" s="152">
        <f t="shared" ref="V8:V36" si="6">U8/T8*100</f>
        <v>100</v>
      </c>
      <c r="W8" s="151">
        <f>'[9]Інвал.без.20'!P8</f>
        <v>52</v>
      </c>
      <c r="X8" s="151">
        <f>'[9]Інвал.без.2021'!P8</f>
        <v>52</v>
      </c>
      <c r="Y8" s="152">
        <f t="shared" ref="Y8:Y36" si="7">X8/W8*100</f>
        <v>100</v>
      </c>
      <c r="Z8" s="151">
        <f>'[9]Інвал.без.20'!T8</f>
        <v>49</v>
      </c>
      <c r="AA8" s="151">
        <f>'[9]Інвал.без.2021'!T8</f>
        <v>52</v>
      </c>
      <c r="AB8" s="152">
        <f t="shared" ref="AB8:AB36" si="8">AA8/Z8*100</f>
        <v>106.12244897959184</v>
      </c>
      <c r="AC8" s="174"/>
      <c r="AD8" s="153"/>
    </row>
    <row r="9" spans="1:30" s="154" customFormat="1" ht="16.5" customHeight="1">
      <c r="A9" s="173" t="s">
        <v>65</v>
      </c>
      <c r="B9" s="151">
        <f>'[9]Інвал.без.20'!D9+'[9]Інвал.облік.20'!K9-'[9]Інвал.облік.20'!L9+'[9]Інвал.облік.20'!M9</f>
        <v>6</v>
      </c>
      <c r="C9" s="151">
        <f>'[9]Інвал.без.2021'!D9+'[9]Інвал.облік 21'!K9-'[9]Інвал.облік 21'!L9+'[9]Інвал.облік 21'!M9</f>
        <v>3</v>
      </c>
      <c r="D9" s="152">
        <f t="shared" si="0"/>
        <v>50</v>
      </c>
      <c r="E9" s="151">
        <f>'[9]Інвал.без.20'!D9</f>
        <v>6</v>
      </c>
      <c r="F9" s="151">
        <f>'[9]Інвал.без.2021'!D9</f>
        <v>3</v>
      </c>
      <c r="G9" s="152">
        <f t="shared" si="1"/>
        <v>50</v>
      </c>
      <c r="H9" s="151">
        <f>'[9]Інвал.без.20'!F9+'[9]Інвал.облік.20'!D9</f>
        <v>5</v>
      </c>
      <c r="I9" s="151">
        <f>'[9]Інвал.без.2021'!F9+'[9]Інвал.облік 21'!D9</f>
        <v>1</v>
      </c>
      <c r="J9" s="152">
        <f t="shared" si="2"/>
        <v>20</v>
      </c>
      <c r="K9" s="151">
        <f>'[9]Інвал.без.20'!J9</f>
        <v>2</v>
      </c>
      <c r="L9" s="151">
        <f>'[9]Інвал.без.2021'!J9</f>
        <v>1</v>
      </c>
      <c r="M9" s="152">
        <f t="shared" si="3"/>
        <v>50</v>
      </c>
      <c r="N9" s="151">
        <f>'[9]Інвал.без.20'!$K$7+'[9]Інвал.без.20'!L9</f>
        <v>14</v>
      </c>
      <c r="O9" s="151">
        <f>'[9]Інвал.без.2021'!K9+'[9]Інвал.без.2021'!L9</f>
        <v>0</v>
      </c>
      <c r="P9" s="152">
        <f t="shared" si="4"/>
        <v>0</v>
      </c>
      <c r="Q9" s="151">
        <f>'[9]2ПН11 2020'!E12</f>
        <v>6</v>
      </c>
      <c r="R9" s="151">
        <f>'[9]2ПН11 2021'!E12</f>
        <v>1</v>
      </c>
      <c r="S9" s="152">
        <f t="shared" si="5"/>
        <v>16.666666666666664</v>
      </c>
      <c r="T9" s="151">
        <f>'[9]Інвал.без.20'!P9+'[9]Інвал.облік.20'!M9</f>
        <v>0</v>
      </c>
      <c r="U9" s="151">
        <f>'[9]Інвал.без.2021'!P9+'[9]Інвал.облік 21'!M9</f>
        <v>1</v>
      </c>
      <c r="V9" s="152">
        <v>0</v>
      </c>
      <c r="W9" s="151">
        <f>'[9]Інвал.без.20'!P9</f>
        <v>0</v>
      </c>
      <c r="X9" s="151">
        <f>'[9]Інвал.без.2021'!P9</f>
        <v>1</v>
      </c>
      <c r="Y9" s="152">
        <v>0</v>
      </c>
      <c r="Z9" s="151">
        <f>'[9]Інвал.без.20'!T9</f>
        <v>0</v>
      </c>
      <c r="AA9" s="151">
        <f>'[9]Інвал.без.2021'!T9</f>
        <v>1</v>
      </c>
      <c r="AB9" s="152">
        <v>0</v>
      </c>
      <c r="AC9" s="174"/>
      <c r="AD9" s="153"/>
    </row>
    <row r="10" spans="1:30" s="149" customFormat="1" ht="16.5" customHeight="1">
      <c r="A10" s="173" t="s">
        <v>66</v>
      </c>
      <c r="B10" s="151">
        <f>'[9]Інвал.без.20'!D10+'[9]Інвал.облік.20'!K10-'[9]Інвал.облік.20'!L10+'[9]Інвал.облік.20'!M10</f>
        <v>57</v>
      </c>
      <c r="C10" s="151">
        <f>'[9]Інвал.без.2021'!D10+'[9]Інвал.облік 21'!K10-'[9]Інвал.облік 21'!L10+'[9]Інвал.облік 21'!M10</f>
        <v>101</v>
      </c>
      <c r="D10" s="152">
        <f t="shared" si="0"/>
        <v>177.19298245614036</v>
      </c>
      <c r="E10" s="151">
        <f>'[9]Інвал.без.20'!D10</f>
        <v>46</v>
      </c>
      <c r="F10" s="151">
        <f>'[9]Інвал.без.2021'!D10</f>
        <v>93</v>
      </c>
      <c r="G10" s="152">
        <f t="shared" si="1"/>
        <v>202.17391304347828</v>
      </c>
      <c r="H10" s="151">
        <f>'[9]Інвал.без.20'!F10+'[9]Інвал.облік.20'!D10</f>
        <v>7</v>
      </c>
      <c r="I10" s="151">
        <f>'[9]Інвал.без.2021'!F10+'[9]Інвал.облік 21'!D10</f>
        <v>16</v>
      </c>
      <c r="J10" s="152">
        <f t="shared" si="2"/>
        <v>228.57142857142856</v>
      </c>
      <c r="K10" s="151">
        <f>'[9]Інвал.без.20'!J10</f>
        <v>7</v>
      </c>
      <c r="L10" s="151">
        <f>'[9]Інвал.без.2021'!J10</f>
        <v>4</v>
      </c>
      <c r="M10" s="152">
        <f t="shared" si="3"/>
        <v>57.142857142857139</v>
      </c>
      <c r="N10" s="151">
        <f>'[9]Інвал.без.20'!$K$7+'[9]Інвал.без.20'!L10</f>
        <v>15</v>
      </c>
      <c r="O10" s="151">
        <f>'[9]Інвал.без.2021'!K10+'[9]Інвал.без.2021'!L10</f>
        <v>4</v>
      </c>
      <c r="P10" s="152">
        <f t="shared" si="4"/>
        <v>26.666666666666668</v>
      </c>
      <c r="Q10" s="151">
        <f>'[9]2ПН11 2020'!E13</f>
        <v>45</v>
      </c>
      <c r="R10" s="151">
        <f>'[9]2ПН11 2021'!E13</f>
        <v>86</v>
      </c>
      <c r="S10" s="152">
        <f t="shared" si="5"/>
        <v>191.11111111111111</v>
      </c>
      <c r="T10" s="151">
        <f>'[9]Інвал.без.20'!P10+'[9]Інвал.облік.20'!M10</f>
        <v>29</v>
      </c>
      <c r="U10" s="151">
        <f>'[9]Інвал.без.2021'!P10+'[9]Інвал.облік 21'!M10</f>
        <v>45</v>
      </c>
      <c r="V10" s="152">
        <f t="shared" si="6"/>
        <v>155.17241379310346</v>
      </c>
      <c r="W10" s="151">
        <f>'[9]Інвал.без.20'!P10</f>
        <v>19</v>
      </c>
      <c r="X10" s="151">
        <f>'[9]Інвал.без.2021'!P10</f>
        <v>39</v>
      </c>
      <c r="Y10" s="152">
        <f t="shared" si="7"/>
        <v>205.26315789473685</v>
      </c>
      <c r="Z10" s="151">
        <f>'[9]Інвал.без.20'!T10</f>
        <v>17</v>
      </c>
      <c r="AA10" s="151">
        <f>'[9]Інвал.без.2021'!T10</f>
        <v>36</v>
      </c>
      <c r="AB10" s="152">
        <f t="shared" si="8"/>
        <v>211.76470588235296</v>
      </c>
      <c r="AC10" s="174"/>
      <c r="AD10" s="153"/>
    </row>
    <row r="11" spans="1:30" s="149" customFormat="1" ht="16.5" customHeight="1">
      <c r="A11" s="173" t="s">
        <v>67</v>
      </c>
      <c r="B11" s="151">
        <f>'[9]Інвал.без.20'!D11+'[9]Інвал.облік.20'!K11-'[9]Інвал.облік.20'!L11+'[9]Інвал.облік.20'!M11</f>
        <v>124</v>
      </c>
      <c r="C11" s="151">
        <f>'[9]Інвал.без.2021'!D11+'[9]Інвал.облік 21'!K11-'[9]Інвал.облік 21'!L11+'[9]Інвал.облік 21'!M11</f>
        <v>137</v>
      </c>
      <c r="D11" s="152">
        <f t="shared" si="0"/>
        <v>110.48387096774192</v>
      </c>
      <c r="E11" s="151">
        <f>'[9]Інвал.без.20'!D11</f>
        <v>117</v>
      </c>
      <c r="F11" s="151">
        <f>'[9]Інвал.без.2021'!D11</f>
        <v>134</v>
      </c>
      <c r="G11" s="152">
        <f t="shared" si="1"/>
        <v>114.52991452991452</v>
      </c>
      <c r="H11" s="151">
        <f>'[9]Інвал.без.20'!F11+'[9]Інвал.облік.20'!D11</f>
        <v>18</v>
      </c>
      <c r="I11" s="151">
        <f>'[9]Інвал.без.2021'!F11+'[9]Інвал.облік 21'!D11</f>
        <v>20</v>
      </c>
      <c r="J11" s="152">
        <f t="shared" si="2"/>
        <v>111.11111111111111</v>
      </c>
      <c r="K11" s="151">
        <f>'[9]Інвал.без.20'!J11</f>
        <v>1</v>
      </c>
      <c r="L11" s="151">
        <f>'[9]Інвал.без.2021'!J11</f>
        <v>9</v>
      </c>
      <c r="M11" s="152">
        <f t="shared" si="3"/>
        <v>900</v>
      </c>
      <c r="N11" s="151">
        <f>'[9]Інвал.без.20'!$K$7+'[9]Інвал.без.20'!L11</f>
        <v>19</v>
      </c>
      <c r="O11" s="151">
        <f>'[9]Інвал.без.2021'!K11+'[9]Інвал.без.2021'!L11</f>
        <v>0</v>
      </c>
      <c r="P11" s="152">
        <f t="shared" si="4"/>
        <v>0</v>
      </c>
      <c r="Q11" s="151">
        <f>'[9]2ПН11 2020'!E14</f>
        <v>103</v>
      </c>
      <c r="R11" s="151">
        <f>'[9]2ПН11 2021'!E14</f>
        <v>110</v>
      </c>
      <c r="S11" s="152">
        <f t="shared" si="5"/>
        <v>106.79611650485437</v>
      </c>
      <c r="T11" s="151">
        <f>'[9]Інвал.без.20'!P11+'[9]Інвал.облік.20'!M11</f>
        <v>60</v>
      </c>
      <c r="U11" s="151">
        <f>'[9]Інвал.без.2021'!P11+'[9]Інвал.облік 21'!M11</f>
        <v>58</v>
      </c>
      <c r="V11" s="152">
        <f t="shared" si="6"/>
        <v>96.666666666666671</v>
      </c>
      <c r="W11" s="151">
        <f>'[9]Інвал.без.20'!P11</f>
        <v>54</v>
      </c>
      <c r="X11" s="151">
        <f>'[9]Інвал.без.2021'!P11</f>
        <v>56</v>
      </c>
      <c r="Y11" s="152">
        <f t="shared" si="7"/>
        <v>103.7037037037037</v>
      </c>
      <c r="Z11" s="151">
        <f>'[9]Інвал.без.20'!T11</f>
        <v>51</v>
      </c>
      <c r="AA11" s="151">
        <f>'[9]Інвал.без.2021'!T11</f>
        <v>56</v>
      </c>
      <c r="AB11" s="152">
        <f t="shared" si="8"/>
        <v>109.80392156862746</v>
      </c>
      <c r="AC11" s="174"/>
      <c r="AD11" s="153"/>
    </row>
    <row r="12" spans="1:30" s="149" customFormat="1" ht="16.5" customHeight="1">
      <c r="A12" s="173" t="s">
        <v>68</v>
      </c>
      <c r="B12" s="151">
        <f>'[9]Інвал.без.20'!D12+'[9]Інвал.облік.20'!K12-'[9]Інвал.облік.20'!L12+'[9]Інвал.облік.20'!M12</f>
        <v>75</v>
      </c>
      <c r="C12" s="151">
        <f>'[9]Інвал.без.2021'!D12+'[9]Інвал.облік 21'!K12-'[9]Інвал.облік 21'!L12+'[9]Інвал.облік 21'!M12</f>
        <v>99</v>
      </c>
      <c r="D12" s="152">
        <f t="shared" si="0"/>
        <v>132</v>
      </c>
      <c r="E12" s="151">
        <f>'[9]Інвал.без.20'!D12</f>
        <v>65</v>
      </c>
      <c r="F12" s="151">
        <f>'[9]Інвал.без.2021'!D12</f>
        <v>96</v>
      </c>
      <c r="G12" s="152">
        <f t="shared" si="1"/>
        <v>147.69230769230771</v>
      </c>
      <c r="H12" s="151">
        <f>'[9]Інвал.без.20'!F12+'[9]Інвал.облік.20'!D12</f>
        <v>11</v>
      </c>
      <c r="I12" s="151">
        <f>'[9]Інвал.без.2021'!F12+'[9]Інвал.облік 21'!D12</f>
        <v>13</v>
      </c>
      <c r="J12" s="152">
        <f t="shared" si="2"/>
        <v>118.18181818181819</v>
      </c>
      <c r="K12" s="151">
        <f>'[9]Інвал.без.20'!J12</f>
        <v>1</v>
      </c>
      <c r="L12" s="151">
        <f>'[9]Інвал.без.2021'!J12</f>
        <v>2</v>
      </c>
      <c r="M12" s="152">
        <f t="shared" si="3"/>
        <v>200</v>
      </c>
      <c r="N12" s="151">
        <f>'[9]Інвал.без.20'!$K$7+'[9]Інвал.без.20'!L12</f>
        <v>11</v>
      </c>
      <c r="O12" s="151">
        <f>'[9]Інвал.без.2021'!K12+'[9]Інвал.без.2021'!L12</f>
        <v>0</v>
      </c>
      <c r="P12" s="152">
        <f t="shared" si="4"/>
        <v>0</v>
      </c>
      <c r="Q12" s="151">
        <f>'[9]2ПН11 2020'!E15</f>
        <v>60</v>
      </c>
      <c r="R12" s="151">
        <f>'[9]2ПН11 2021'!E15</f>
        <v>90</v>
      </c>
      <c r="S12" s="152">
        <f t="shared" si="5"/>
        <v>150</v>
      </c>
      <c r="T12" s="151">
        <f>'[9]Інвал.без.20'!P12+'[9]Інвал.облік.20'!M12</f>
        <v>41</v>
      </c>
      <c r="U12" s="151">
        <f>'[9]Інвал.без.2021'!P12+'[9]Інвал.облік 21'!M12</f>
        <v>39</v>
      </c>
      <c r="V12" s="152">
        <f t="shared" si="6"/>
        <v>95.121951219512198</v>
      </c>
      <c r="W12" s="151">
        <f>'[9]Інвал.без.20'!P12</f>
        <v>32</v>
      </c>
      <c r="X12" s="151">
        <f>'[9]Інвал.без.2021'!P12</f>
        <v>37</v>
      </c>
      <c r="Y12" s="152">
        <f t="shared" si="7"/>
        <v>115.625</v>
      </c>
      <c r="Z12" s="151">
        <f>'[9]Інвал.без.20'!T12</f>
        <v>28</v>
      </c>
      <c r="AA12" s="151">
        <f>'[9]Інвал.без.2021'!T12</f>
        <v>36</v>
      </c>
      <c r="AB12" s="152">
        <f t="shared" si="8"/>
        <v>128.57142857142858</v>
      </c>
      <c r="AC12" s="174"/>
      <c r="AD12" s="153"/>
    </row>
    <row r="13" spans="1:30" s="149" customFormat="1" ht="16.5" customHeight="1">
      <c r="A13" s="173" t="s">
        <v>69</v>
      </c>
      <c r="B13" s="151">
        <f>'[9]Інвал.без.20'!D13+'[9]Інвал.облік.20'!K13-'[9]Інвал.облік.20'!L13+'[9]Інвал.облік.20'!M13</f>
        <v>67</v>
      </c>
      <c r="C13" s="151">
        <f>'[9]Інвал.без.2021'!D13+'[9]Інвал.облік 21'!K13-'[9]Інвал.облік 21'!L13+'[9]Інвал.облік 21'!M13</f>
        <v>76</v>
      </c>
      <c r="D13" s="152">
        <f t="shared" si="0"/>
        <v>113.43283582089552</v>
      </c>
      <c r="E13" s="151">
        <f>'[9]Інвал.без.20'!D13</f>
        <v>65</v>
      </c>
      <c r="F13" s="151">
        <f>'[9]Інвал.без.2021'!D13</f>
        <v>75</v>
      </c>
      <c r="G13" s="152">
        <f t="shared" si="1"/>
        <v>115.38461538461537</v>
      </c>
      <c r="H13" s="151">
        <f>'[9]Інвал.без.20'!F13+'[9]Інвал.облік.20'!D13</f>
        <v>23</v>
      </c>
      <c r="I13" s="151">
        <f>'[9]Інвал.без.2021'!F13+'[9]Інвал.облік 21'!D13</f>
        <v>23</v>
      </c>
      <c r="J13" s="152">
        <f t="shared" si="2"/>
        <v>100</v>
      </c>
      <c r="K13" s="151">
        <f>'[9]Інвал.без.20'!J13</f>
        <v>6</v>
      </c>
      <c r="L13" s="151">
        <f>'[9]Інвал.без.2021'!J13</f>
        <v>6</v>
      </c>
      <c r="M13" s="152">
        <f t="shared" si="3"/>
        <v>100</v>
      </c>
      <c r="N13" s="151">
        <f>'[9]Інвал.без.20'!$K$7+'[9]Інвал.без.20'!L13</f>
        <v>11</v>
      </c>
      <c r="O13" s="151">
        <f>'[9]Інвал.без.2021'!K13+'[9]Інвал.без.2021'!L13</f>
        <v>0</v>
      </c>
      <c r="P13" s="152">
        <f t="shared" si="4"/>
        <v>0</v>
      </c>
      <c r="Q13" s="151">
        <f>'[9]2ПН11 2020'!E16</f>
        <v>64</v>
      </c>
      <c r="R13" s="151">
        <f>'[9]2ПН11 2021'!E16</f>
        <v>65</v>
      </c>
      <c r="S13" s="152">
        <f t="shared" si="5"/>
        <v>101.5625</v>
      </c>
      <c r="T13" s="151">
        <f>'[9]Інвал.без.20'!P13+'[9]Інвал.облік.20'!M13</f>
        <v>25</v>
      </c>
      <c r="U13" s="151">
        <f>'[9]Інвал.без.2021'!P13+'[9]Інвал.облік 21'!M13</f>
        <v>23</v>
      </c>
      <c r="V13" s="152">
        <f t="shared" si="6"/>
        <v>92</v>
      </c>
      <c r="W13" s="151">
        <f>'[9]Інвал.без.20'!P13</f>
        <v>23</v>
      </c>
      <c r="X13" s="151">
        <f>'[9]Інвал.без.2021'!P13</f>
        <v>23</v>
      </c>
      <c r="Y13" s="152">
        <f t="shared" si="7"/>
        <v>100</v>
      </c>
      <c r="Z13" s="151">
        <f>'[9]Інвал.без.20'!T13</f>
        <v>22</v>
      </c>
      <c r="AA13" s="151">
        <f>'[9]Інвал.без.2021'!T13</f>
        <v>21</v>
      </c>
      <c r="AB13" s="152">
        <f t="shared" si="8"/>
        <v>95.454545454545453</v>
      </c>
      <c r="AC13" s="174"/>
      <c r="AD13" s="153"/>
    </row>
    <row r="14" spans="1:30" s="149" customFormat="1" ht="16.5" customHeight="1">
      <c r="A14" s="173" t="s">
        <v>70</v>
      </c>
      <c r="B14" s="151">
        <f>'[9]Інвал.без.20'!D14+'[9]Інвал.облік.20'!K14-'[9]Інвал.облік.20'!L14+'[9]Інвал.облік.20'!M14</f>
        <v>124</v>
      </c>
      <c r="C14" s="151">
        <f>'[9]Інвал.без.2021'!D14+'[9]Інвал.облік 21'!K14-'[9]Інвал.облік 21'!L14+'[9]Інвал.облік 21'!M14</f>
        <v>123</v>
      </c>
      <c r="D14" s="152">
        <f t="shared" si="0"/>
        <v>99.193548387096769</v>
      </c>
      <c r="E14" s="151">
        <f>'[9]Інвал.без.20'!D14</f>
        <v>118</v>
      </c>
      <c r="F14" s="151">
        <f>'[9]Інвал.без.2021'!D14</f>
        <v>117</v>
      </c>
      <c r="G14" s="152">
        <f t="shared" si="1"/>
        <v>99.152542372881356</v>
      </c>
      <c r="H14" s="151">
        <f>'[9]Інвал.без.20'!F14+'[9]Інвал.облік.20'!D14</f>
        <v>27</v>
      </c>
      <c r="I14" s="151">
        <f>'[9]Інвал.без.2021'!F14+'[9]Інвал.облік 21'!D14</f>
        <v>22</v>
      </c>
      <c r="J14" s="152">
        <f t="shared" si="2"/>
        <v>81.481481481481481</v>
      </c>
      <c r="K14" s="151">
        <f>'[9]Інвал.без.20'!J14</f>
        <v>6</v>
      </c>
      <c r="L14" s="151">
        <f>'[9]Інвал.без.2021'!J14</f>
        <v>4</v>
      </c>
      <c r="M14" s="152">
        <f t="shared" si="3"/>
        <v>66.666666666666657</v>
      </c>
      <c r="N14" s="151">
        <f>'[9]Інвал.без.20'!$K$7+'[9]Інвал.без.20'!L14</f>
        <v>18</v>
      </c>
      <c r="O14" s="151">
        <f>'[9]Інвал.без.2021'!K14+'[9]Інвал.без.2021'!L14</f>
        <v>0</v>
      </c>
      <c r="P14" s="152">
        <f t="shared" si="4"/>
        <v>0</v>
      </c>
      <c r="Q14" s="151">
        <f>'[9]2ПН11 2020'!E17</f>
        <v>117</v>
      </c>
      <c r="R14" s="151">
        <f>'[9]2ПН11 2021'!E17</f>
        <v>111</v>
      </c>
      <c r="S14" s="152">
        <f t="shared" si="5"/>
        <v>94.871794871794862</v>
      </c>
      <c r="T14" s="151">
        <f>'[9]Інвал.без.20'!P14+'[9]Інвал.облік.20'!M14</f>
        <v>62</v>
      </c>
      <c r="U14" s="151">
        <f>'[9]Інвал.без.2021'!P14+'[9]Інвал.облік 21'!M14</f>
        <v>42</v>
      </c>
      <c r="V14" s="152">
        <f t="shared" si="6"/>
        <v>67.741935483870961</v>
      </c>
      <c r="W14" s="151">
        <f>'[9]Інвал.без.20'!P14</f>
        <v>57</v>
      </c>
      <c r="X14" s="151">
        <f>'[9]Інвал.без.2021'!P14</f>
        <v>37</v>
      </c>
      <c r="Y14" s="152">
        <f t="shared" si="7"/>
        <v>64.912280701754383</v>
      </c>
      <c r="Z14" s="151">
        <f>'[9]Інвал.без.20'!T14</f>
        <v>48</v>
      </c>
      <c r="AA14" s="151">
        <f>'[9]Інвал.без.2021'!T14</f>
        <v>34</v>
      </c>
      <c r="AB14" s="152">
        <f t="shared" si="8"/>
        <v>70.833333333333343</v>
      </c>
      <c r="AC14" s="174"/>
      <c r="AD14" s="153"/>
    </row>
    <row r="15" spans="1:30" s="149" customFormat="1" ht="16.5" customHeight="1">
      <c r="A15" s="173" t="s">
        <v>71</v>
      </c>
      <c r="B15" s="151">
        <f>'[9]Інвал.без.20'!D15+'[9]Інвал.облік.20'!K15-'[9]Інвал.облік.20'!L15+'[9]Інвал.облік.20'!M15</f>
        <v>70</v>
      </c>
      <c r="C15" s="151">
        <f>'[9]Інвал.без.2021'!D15+'[9]Інвал.облік 21'!K15-'[9]Інвал.облік 21'!L15+'[9]Інвал.облік 21'!M15</f>
        <v>100</v>
      </c>
      <c r="D15" s="152">
        <f t="shared" si="0"/>
        <v>142.85714285714286</v>
      </c>
      <c r="E15" s="151">
        <f>'[9]Інвал.без.20'!D15</f>
        <v>69</v>
      </c>
      <c r="F15" s="151">
        <f>'[9]Інвал.без.2021'!D15</f>
        <v>98</v>
      </c>
      <c r="G15" s="152">
        <f t="shared" si="1"/>
        <v>142.02898550724638</v>
      </c>
      <c r="H15" s="151">
        <f>'[9]Інвал.без.20'!F15+'[9]Інвал.облік.20'!D15</f>
        <v>7</v>
      </c>
      <c r="I15" s="151">
        <f>'[9]Інвал.без.2021'!F15+'[9]Інвал.облік 21'!D15</f>
        <v>21</v>
      </c>
      <c r="J15" s="152">
        <f t="shared" si="2"/>
        <v>300</v>
      </c>
      <c r="K15" s="151">
        <f>'[9]Інвал.без.20'!J15</f>
        <v>5</v>
      </c>
      <c r="L15" s="151">
        <f>'[9]Інвал.без.2021'!J15</f>
        <v>8</v>
      </c>
      <c r="M15" s="152">
        <f t="shared" si="3"/>
        <v>160</v>
      </c>
      <c r="N15" s="151">
        <f>'[9]Інвал.без.20'!$K$7+'[9]Інвал.без.20'!L15</f>
        <v>12</v>
      </c>
      <c r="O15" s="151">
        <f>'[9]Інвал.без.2021'!K15+'[9]Інвал.без.2021'!L15</f>
        <v>2</v>
      </c>
      <c r="P15" s="152">
        <f t="shared" si="4"/>
        <v>16.666666666666664</v>
      </c>
      <c r="Q15" s="151">
        <f>'[9]2ПН11 2020'!E18</f>
        <v>62</v>
      </c>
      <c r="R15" s="151">
        <f>'[9]2ПН11 2021'!E18</f>
        <v>86</v>
      </c>
      <c r="S15" s="152">
        <f t="shared" si="5"/>
        <v>138.70967741935485</v>
      </c>
      <c r="T15" s="151">
        <f>'[9]Інвал.без.20'!P15+'[9]Інвал.облік.20'!M15</f>
        <v>35</v>
      </c>
      <c r="U15" s="151">
        <f>'[9]Інвал.без.2021'!P15+'[9]Інвал.облік 21'!M15</f>
        <v>46</v>
      </c>
      <c r="V15" s="152">
        <f t="shared" si="6"/>
        <v>131.42857142857142</v>
      </c>
      <c r="W15" s="151">
        <f>'[9]Інвал.без.20'!P15</f>
        <v>34</v>
      </c>
      <c r="X15" s="151">
        <f>'[9]Інвал.без.2021'!P15</f>
        <v>44</v>
      </c>
      <c r="Y15" s="152">
        <f t="shared" si="7"/>
        <v>129.41176470588235</v>
      </c>
      <c r="Z15" s="151">
        <f>'[9]Інвал.без.20'!T15</f>
        <v>30</v>
      </c>
      <c r="AA15" s="151">
        <f>'[9]Інвал.без.2021'!T15</f>
        <v>40</v>
      </c>
      <c r="AB15" s="152">
        <f t="shared" si="8"/>
        <v>133.33333333333331</v>
      </c>
      <c r="AC15" s="174"/>
      <c r="AD15" s="153"/>
    </row>
    <row r="16" spans="1:30" s="149" customFormat="1" ht="16.5" customHeight="1">
      <c r="A16" s="173" t="s">
        <v>72</v>
      </c>
      <c r="B16" s="151">
        <f>'[9]Інвал.без.20'!D16+'[9]Інвал.облік.20'!K16-'[9]Інвал.облік.20'!L16+'[9]Інвал.облік.20'!M16</f>
        <v>62</v>
      </c>
      <c r="C16" s="151">
        <f>'[9]Інвал.без.2021'!D16+'[9]Інвал.облік 21'!K16-'[9]Інвал.облік 21'!L16+'[9]Інвал.облік 21'!M16</f>
        <v>74</v>
      </c>
      <c r="D16" s="152">
        <f t="shared" si="0"/>
        <v>119.35483870967742</v>
      </c>
      <c r="E16" s="151">
        <f>'[9]Інвал.без.20'!D16</f>
        <v>62</v>
      </c>
      <c r="F16" s="151">
        <f>'[9]Інвал.без.2021'!D16</f>
        <v>74</v>
      </c>
      <c r="G16" s="152">
        <f t="shared" si="1"/>
        <v>119.35483870967742</v>
      </c>
      <c r="H16" s="151">
        <f>'[9]Інвал.без.20'!F16+'[9]Інвал.облік.20'!D16</f>
        <v>11</v>
      </c>
      <c r="I16" s="151">
        <f>'[9]Інвал.без.2021'!F16+'[9]Інвал.облік 21'!D16</f>
        <v>16</v>
      </c>
      <c r="J16" s="152">
        <f t="shared" si="2"/>
        <v>145.45454545454547</v>
      </c>
      <c r="K16" s="151">
        <f>'[9]Інвал.без.20'!J16</f>
        <v>3</v>
      </c>
      <c r="L16" s="151">
        <f>'[9]Інвал.без.2021'!J16</f>
        <v>8</v>
      </c>
      <c r="M16" s="152">
        <f t="shared" si="3"/>
        <v>266.66666666666663</v>
      </c>
      <c r="N16" s="151">
        <f>'[9]Інвал.без.20'!$K$7+'[9]Інвал.без.20'!L16</f>
        <v>12</v>
      </c>
      <c r="O16" s="151">
        <f>'[9]Інвал.без.2021'!K16+'[9]Інвал.без.2021'!L16</f>
        <v>4</v>
      </c>
      <c r="P16" s="152">
        <f t="shared" si="4"/>
        <v>33.333333333333329</v>
      </c>
      <c r="Q16" s="151">
        <f>'[9]2ПН11 2020'!E19</f>
        <v>62</v>
      </c>
      <c r="R16" s="151">
        <f>'[9]2ПН11 2021'!E19</f>
        <v>68</v>
      </c>
      <c r="S16" s="152">
        <f t="shared" si="5"/>
        <v>109.6774193548387</v>
      </c>
      <c r="T16" s="151">
        <f>'[9]Інвал.без.20'!P16+'[9]Інвал.облік.20'!M16</f>
        <v>30</v>
      </c>
      <c r="U16" s="151">
        <f>'[9]Інвал.без.2021'!P16+'[9]Інвал.облік 21'!M16</f>
        <v>25</v>
      </c>
      <c r="V16" s="152">
        <f t="shared" si="6"/>
        <v>83.333333333333343</v>
      </c>
      <c r="W16" s="151">
        <f>'[9]Інвал.без.20'!P16</f>
        <v>30</v>
      </c>
      <c r="X16" s="151">
        <f>'[9]Інвал.без.2021'!P16</f>
        <v>25</v>
      </c>
      <c r="Y16" s="152">
        <f t="shared" si="7"/>
        <v>83.333333333333343</v>
      </c>
      <c r="Z16" s="151">
        <f>'[9]Інвал.без.20'!T16</f>
        <v>30</v>
      </c>
      <c r="AA16" s="151">
        <f>'[9]Інвал.без.2021'!T16</f>
        <v>25</v>
      </c>
      <c r="AB16" s="152">
        <f t="shared" si="8"/>
        <v>83.333333333333343</v>
      </c>
      <c r="AC16" s="174"/>
      <c r="AD16" s="153"/>
    </row>
    <row r="17" spans="1:30" s="149" customFormat="1" ht="16.5" customHeight="1">
      <c r="A17" s="173" t="s">
        <v>73</v>
      </c>
      <c r="B17" s="151">
        <f>'[9]Інвал.без.20'!D17+'[9]Інвал.облік.20'!K17-'[9]Інвал.облік.20'!L17+'[9]Інвал.облік.20'!M17</f>
        <v>56</v>
      </c>
      <c r="C17" s="151">
        <f>'[9]Інвал.без.2021'!D17+'[9]Інвал.облік 21'!K17-'[9]Інвал.облік 21'!L17+'[9]Інвал.облік 21'!M17</f>
        <v>53</v>
      </c>
      <c r="D17" s="152">
        <f t="shared" si="0"/>
        <v>94.642857142857139</v>
      </c>
      <c r="E17" s="151">
        <f>'[9]Інвал.без.20'!D17</f>
        <v>56</v>
      </c>
      <c r="F17" s="151">
        <f>'[9]Інвал.без.2021'!D17</f>
        <v>53</v>
      </c>
      <c r="G17" s="152">
        <f t="shared" si="1"/>
        <v>94.642857142857139</v>
      </c>
      <c r="H17" s="151">
        <f>'[9]Інвал.без.20'!F17+'[9]Інвал.облік.20'!D17</f>
        <v>9</v>
      </c>
      <c r="I17" s="151">
        <f>'[9]Інвал.без.2021'!F17+'[9]Інвал.облік 21'!D17</f>
        <v>12</v>
      </c>
      <c r="J17" s="152">
        <f t="shared" si="2"/>
        <v>133.33333333333331</v>
      </c>
      <c r="K17" s="151">
        <f>'[9]Інвал.без.20'!J17</f>
        <v>3</v>
      </c>
      <c r="L17" s="151">
        <f>'[9]Інвал.без.2021'!J17</f>
        <v>2</v>
      </c>
      <c r="M17" s="152">
        <f t="shared" si="3"/>
        <v>66.666666666666657</v>
      </c>
      <c r="N17" s="151">
        <f>'[9]Інвал.без.20'!$K$7+'[9]Інвал.без.20'!L17</f>
        <v>11</v>
      </c>
      <c r="O17" s="151">
        <f>'[9]Інвал.без.2021'!K17+'[9]Інвал.без.2021'!L17</f>
        <v>0</v>
      </c>
      <c r="P17" s="152">
        <f t="shared" si="4"/>
        <v>0</v>
      </c>
      <c r="Q17" s="151">
        <f>'[9]2ПН11 2020'!E20</f>
        <v>51</v>
      </c>
      <c r="R17" s="151">
        <f>'[9]2ПН11 2021'!E20</f>
        <v>51</v>
      </c>
      <c r="S17" s="152">
        <f t="shared" si="5"/>
        <v>100</v>
      </c>
      <c r="T17" s="151">
        <f>'[9]Інвал.без.20'!P17+'[9]Інвал.облік.20'!M17</f>
        <v>25</v>
      </c>
      <c r="U17" s="151">
        <f>'[9]Інвал.без.2021'!P17+'[9]Інвал.облік 21'!M17</f>
        <v>19</v>
      </c>
      <c r="V17" s="152">
        <f t="shared" si="6"/>
        <v>76</v>
      </c>
      <c r="W17" s="151">
        <f>'[9]Інвал.без.20'!P17</f>
        <v>25</v>
      </c>
      <c r="X17" s="151">
        <f>'[9]Інвал.без.2021'!P17</f>
        <v>19</v>
      </c>
      <c r="Y17" s="152">
        <f t="shared" si="7"/>
        <v>76</v>
      </c>
      <c r="Z17" s="151">
        <f>'[9]Інвал.без.20'!T17</f>
        <v>24</v>
      </c>
      <c r="AA17" s="151">
        <f>'[9]Інвал.без.2021'!T17</f>
        <v>17</v>
      </c>
      <c r="AB17" s="152">
        <f t="shared" si="8"/>
        <v>70.833333333333343</v>
      </c>
      <c r="AC17" s="174"/>
      <c r="AD17" s="153"/>
    </row>
    <row r="18" spans="1:30" s="149" customFormat="1" ht="16.5" customHeight="1">
      <c r="A18" s="173" t="s">
        <v>74</v>
      </c>
      <c r="B18" s="151">
        <f>'[9]Інвал.без.20'!D18+'[9]Інвал.облік.20'!K18-'[9]Інвал.облік.20'!L18+'[9]Інвал.облік.20'!M18</f>
        <v>52</v>
      </c>
      <c r="C18" s="151">
        <f>'[9]Інвал.без.2021'!D18+'[9]Інвал.облік 21'!K18-'[9]Інвал.облік 21'!L18+'[9]Інвал.облік 21'!M18</f>
        <v>74</v>
      </c>
      <c r="D18" s="152">
        <f t="shared" si="0"/>
        <v>142.30769230769232</v>
      </c>
      <c r="E18" s="151">
        <f>'[9]Інвал.без.20'!D18</f>
        <v>52</v>
      </c>
      <c r="F18" s="151">
        <f>'[9]Інвал.без.2021'!D18</f>
        <v>74</v>
      </c>
      <c r="G18" s="152">
        <f t="shared" si="1"/>
        <v>142.30769230769232</v>
      </c>
      <c r="H18" s="151">
        <f>'[9]Інвал.без.20'!F18+'[9]Інвал.облік.20'!D18</f>
        <v>13</v>
      </c>
      <c r="I18" s="151">
        <f>'[9]Інвал.без.2021'!F18+'[9]Інвал.облік 21'!D18</f>
        <v>25</v>
      </c>
      <c r="J18" s="152">
        <f t="shared" si="2"/>
        <v>192.30769230769232</v>
      </c>
      <c r="K18" s="151">
        <f>'[9]Інвал.без.20'!J18</f>
        <v>3</v>
      </c>
      <c r="L18" s="151">
        <f>'[9]Інвал.без.2021'!J18</f>
        <v>1</v>
      </c>
      <c r="M18" s="152">
        <f t="shared" si="3"/>
        <v>33.333333333333329</v>
      </c>
      <c r="N18" s="151">
        <f>'[9]Інвал.без.20'!$K$7+'[9]Інвал.без.20'!L18</f>
        <v>13</v>
      </c>
      <c r="O18" s="151">
        <f>'[9]Інвал.без.2021'!K18+'[9]Інвал.без.2021'!L18</f>
        <v>2</v>
      </c>
      <c r="P18" s="152">
        <f t="shared" si="4"/>
        <v>15.384615384615385</v>
      </c>
      <c r="Q18" s="151">
        <f>'[9]2ПН11 2020'!E21</f>
        <v>47</v>
      </c>
      <c r="R18" s="151">
        <f>'[9]2ПН11 2021'!E21</f>
        <v>71</v>
      </c>
      <c r="S18" s="152">
        <f t="shared" si="5"/>
        <v>151.06382978723406</v>
      </c>
      <c r="T18" s="151">
        <f>'[9]Інвал.без.20'!P18+'[9]Інвал.облік.20'!M18</f>
        <v>29</v>
      </c>
      <c r="U18" s="151">
        <f>'[9]Інвал.без.2021'!P18+'[9]Інвал.облік 21'!M18</f>
        <v>23</v>
      </c>
      <c r="V18" s="152">
        <f t="shared" si="6"/>
        <v>79.310344827586206</v>
      </c>
      <c r="W18" s="151">
        <f>'[9]Інвал.без.20'!P18</f>
        <v>29</v>
      </c>
      <c r="X18" s="151">
        <f>'[9]Інвал.без.2021'!P18</f>
        <v>23</v>
      </c>
      <c r="Y18" s="152">
        <f t="shared" si="7"/>
        <v>79.310344827586206</v>
      </c>
      <c r="Z18" s="151">
        <f>'[9]Інвал.без.20'!T18</f>
        <v>26</v>
      </c>
      <c r="AA18" s="151">
        <f>'[9]Інвал.без.2021'!T18</f>
        <v>21</v>
      </c>
      <c r="AB18" s="152">
        <f t="shared" si="8"/>
        <v>80.769230769230774</v>
      </c>
      <c r="AC18" s="174"/>
      <c r="AD18" s="153"/>
    </row>
    <row r="19" spans="1:30" s="149" customFormat="1" ht="16.5" customHeight="1">
      <c r="A19" s="173" t="s">
        <v>75</v>
      </c>
      <c r="B19" s="151">
        <f>'[9]Інвал.без.20'!D19+'[9]Інвал.облік.20'!K19-'[9]Інвал.облік.20'!L19+'[9]Інвал.облік.20'!M19</f>
        <v>80</v>
      </c>
      <c r="C19" s="151">
        <f>'[9]Інвал.без.2021'!D19+'[9]Інвал.облік 21'!K19-'[9]Інвал.облік 21'!L19+'[9]Інвал.облік 21'!M19</f>
        <v>112</v>
      </c>
      <c r="D19" s="152">
        <f t="shared" si="0"/>
        <v>140</v>
      </c>
      <c r="E19" s="151">
        <f>'[9]Інвал.без.20'!D19</f>
        <v>78</v>
      </c>
      <c r="F19" s="151">
        <f>'[9]Інвал.без.2021'!D19</f>
        <v>108</v>
      </c>
      <c r="G19" s="152">
        <f t="shared" si="1"/>
        <v>138.46153846153845</v>
      </c>
      <c r="H19" s="151">
        <f>'[9]Інвал.без.20'!F19+'[9]Інвал.облік.20'!D19</f>
        <v>10</v>
      </c>
      <c r="I19" s="151">
        <f>'[9]Інвал.без.2021'!F19+'[9]Інвал.облік 21'!D19</f>
        <v>11</v>
      </c>
      <c r="J19" s="152">
        <f t="shared" si="2"/>
        <v>110.00000000000001</v>
      </c>
      <c r="K19" s="151">
        <f>'[9]Інвал.без.20'!J19</f>
        <v>3</v>
      </c>
      <c r="L19" s="151">
        <f>'[9]Інвал.без.2021'!J19</f>
        <v>2</v>
      </c>
      <c r="M19" s="152">
        <f t="shared" si="3"/>
        <v>66.666666666666657</v>
      </c>
      <c r="N19" s="151">
        <f>'[9]Інвал.без.20'!$K$7+'[9]Інвал.без.20'!L19</f>
        <v>12</v>
      </c>
      <c r="O19" s="151">
        <f>'[9]Інвал.без.2021'!K19+'[9]Інвал.без.2021'!L19</f>
        <v>0</v>
      </c>
      <c r="P19" s="152">
        <f t="shared" si="4"/>
        <v>0</v>
      </c>
      <c r="Q19" s="151">
        <f>'[9]2ПН11 2020'!E22</f>
        <v>76</v>
      </c>
      <c r="R19" s="151">
        <f>'[9]2ПН11 2021'!E22</f>
        <v>92</v>
      </c>
      <c r="S19" s="152">
        <f t="shared" si="5"/>
        <v>121.05263157894737</v>
      </c>
      <c r="T19" s="151">
        <f>'[9]Інвал.без.20'!P19+'[9]Інвал.облік.20'!M19</f>
        <v>38</v>
      </c>
      <c r="U19" s="151">
        <f>'[9]Інвал.без.2021'!P19+'[9]Інвал.облік 21'!M19</f>
        <v>54</v>
      </c>
      <c r="V19" s="152">
        <f t="shared" si="6"/>
        <v>142.10526315789474</v>
      </c>
      <c r="W19" s="151">
        <f>'[9]Інвал.без.20'!P19</f>
        <v>38</v>
      </c>
      <c r="X19" s="151">
        <f>'[9]Інвал.без.2021'!P19</f>
        <v>54</v>
      </c>
      <c r="Y19" s="152">
        <f t="shared" si="7"/>
        <v>142.10526315789474</v>
      </c>
      <c r="Z19" s="151">
        <f>'[9]Інвал.без.20'!T19</f>
        <v>36</v>
      </c>
      <c r="AA19" s="151">
        <f>'[9]Інвал.без.2021'!T19</f>
        <v>52</v>
      </c>
      <c r="AB19" s="152">
        <f t="shared" si="8"/>
        <v>144.44444444444443</v>
      </c>
      <c r="AC19" s="174"/>
      <c r="AD19" s="153"/>
    </row>
    <row r="20" spans="1:30" s="149" customFormat="1" ht="16.5" customHeight="1">
      <c r="A20" s="173" t="s">
        <v>76</v>
      </c>
      <c r="B20" s="151">
        <f>'[9]Інвал.без.20'!D20+'[9]Інвал.облік.20'!K20-'[9]Інвал.облік.20'!L20+'[9]Інвал.облік.20'!M20</f>
        <v>34</v>
      </c>
      <c r="C20" s="151">
        <f>'[9]Інвал.без.2021'!D20+'[9]Інвал.облік 21'!K20-'[9]Інвал.облік 21'!L20+'[9]Інвал.облік 21'!M20</f>
        <v>41</v>
      </c>
      <c r="D20" s="152">
        <f t="shared" si="0"/>
        <v>120.58823529411764</v>
      </c>
      <c r="E20" s="151">
        <f>'[9]Інвал.без.20'!D20</f>
        <v>34</v>
      </c>
      <c r="F20" s="151">
        <f>'[9]Інвал.без.2021'!D20</f>
        <v>41</v>
      </c>
      <c r="G20" s="152">
        <f t="shared" si="1"/>
        <v>120.58823529411764</v>
      </c>
      <c r="H20" s="151">
        <f>'[9]Інвал.без.20'!F20+'[9]Інвал.облік.20'!D20</f>
        <v>2</v>
      </c>
      <c r="I20" s="151">
        <f>'[9]Інвал.без.2021'!F20+'[9]Інвал.облік 21'!D20</f>
        <v>6</v>
      </c>
      <c r="J20" s="152">
        <f t="shared" si="2"/>
        <v>300</v>
      </c>
      <c r="K20" s="151">
        <f>'[9]Інвал.без.20'!J20</f>
        <v>0</v>
      </c>
      <c r="L20" s="151">
        <f>'[9]Інвал.без.2021'!J20</f>
        <v>0</v>
      </c>
      <c r="M20" s="152">
        <v>0</v>
      </c>
      <c r="N20" s="151">
        <f>'[9]Інвал.без.20'!$K$7+'[9]Інвал.без.20'!L20</f>
        <v>11</v>
      </c>
      <c r="O20" s="151">
        <f>'[9]Інвал.без.2021'!K20+'[9]Інвал.без.2021'!L20</f>
        <v>0</v>
      </c>
      <c r="P20" s="152">
        <f t="shared" si="4"/>
        <v>0</v>
      </c>
      <c r="Q20" s="151">
        <f>'[9]2ПН11 2020'!E23</f>
        <v>31</v>
      </c>
      <c r="R20" s="151">
        <f>'[9]2ПН11 2021'!E23</f>
        <v>36</v>
      </c>
      <c r="S20" s="152">
        <f t="shared" si="5"/>
        <v>116.12903225806453</v>
      </c>
      <c r="T20" s="151">
        <f>'[9]Інвал.без.20'!P20+'[9]Інвал.облік.20'!M20</f>
        <v>14</v>
      </c>
      <c r="U20" s="151">
        <f>'[9]Інвал.без.2021'!P20+'[9]Інвал.облік 21'!M20</f>
        <v>21</v>
      </c>
      <c r="V20" s="152">
        <f t="shared" si="6"/>
        <v>150</v>
      </c>
      <c r="W20" s="151">
        <f>'[9]Інвал.без.20'!P20</f>
        <v>14</v>
      </c>
      <c r="X20" s="151">
        <f>'[9]Інвал.без.2021'!P20</f>
        <v>21</v>
      </c>
      <c r="Y20" s="152">
        <f t="shared" si="7"/>
        <v>150</v>
      </c>
      <c r="Z20" s="151">
        <f>'[9]Інвал.без.20'!T20</f>
        <v>14</v>
      </c>
      <c r="AA20" s="151">
        <f>'[9]Інвал.без.2021'!T20</f>
        <v>20</v>
      </c>
      <c r="AB20" s="152">
        <f t="shared" si="8"/>
        <v>142.85714285714286</v>
      </c>
      <c r="AC20" s="174"/>
      <c r="AD20" s="153"/>
    </row>
    <row r="21" spans="1:30" s="149" customFormat="1" ht="16.5" customHeight="1">
      <c r="A21" s="173" t="s">
        <v>77</v>
      </c>
      <c r="B21" s="151">
        <f>'[9]Інвал.без.20'!D21+'[9]Інвал.облік.20'!K21-'[9]Інвал.облік.20'!L21+'[9]Інвал.облік.20'!M21</f>
        <v>86</v>
      </c>
      <c r="C21" s="151">
        <f>'[9]Інвал.без.2021'!D21+'[9]Інвал.облік 21'!K21-'[9]Інвал.облік 21'!L21+'[9]Інвал.облік 21'!M21</f>
        <v>82</v>
      </c>
      <c r="D21" s="152">
        <f t="shared" si="0"/>
        <v>95.348837209302332</v>
      </c>
      <c r="E21" s="151">
        <f>'[9]Інвал.без.20'!D21</f>
        <v>86</v>
      </c>
      <c r="F21" s="151">
        <f>'[9]Інвал.без.2021'!D21</f>
        <v>80</v>
      </c>
      <c r="G21" s="152">
        <f t="shared" si="1"/>
        <v>93.023255813953483</v>
      </c>
      <c r="H21" s="151">
        <f>'[9]Інвал.без.20'!F21+'[9]Інвал.облік.20'!D21</f>
        <v>13</v>
      </c>
      <c r="I21" s="151">
        <f>'[9]Інвал.без.2021'!F21+'[9]Інвал.облік 21'!D21</f>
        <v>6</v>
      </c>
      <c r="J21" s="152">
        <f t="shared" si="2"/>
        <v>46.153846153846153</v>
      </c>
      <c r="K21" s="151">
        <f>'[9]Інвал.без.20'!J21</f>
        <v>4</v>
      </c>
      <c r="L21" s="151">
        <f>'[9]Інвал.без.2021'!J21</f>
        <v>1</v>
      </c>
      <c r="M21" s="152">
        <f t="shared" si="3"/>
        <v>25</v>
      </c>
      <c r="N21" s="151">
        <f>'[9]Інвал.без.20'!$K$7+'[9]Інвал.без.20'!L21</f>
        <v>12</v>
      </c>
      <c r="O21" s="151">
        <f>'[9]Інвал.без.2021'!K21+'[9]Інвал.без.2021'!L21</f>
        <v>0</v>
      </c>
      <c r="P21" s="152">
        <f t="shared" si="4"/>
        <v>0</v>
      </c>
      <c r="Q21" s="151">
        <f>'[9]2ПН11 2020'!E24</f>
        <v>83</v>
      </c>
      <c r="R21" s="151">
        <f>'[9]2ПН11 2021'!E24</f>
        <v>74</v>
      </c>
      <c r="S21" s="152">
        <f t="shared" si="5"/>
        <v>89.156626506024097</v>
      </c>
      <c r="T21" s="151">
        <f>'[9]Інвал.без.20'!P21+'[9]Інвал.облік.20'!M21</f>
        <v>49</v>
      </c>
      <c r="U21" s="151">
        <f>'[9]Інвал.без.2021'!P21+'[9]Інвал.облік 21'!M21</f>
        <v>35</v>
      </c>
      <c r="V21" s="152">
        <f t="shared" si="6"/>
        <v>71.428571428571431</v>
      </c>
      <c r="W21" s="151">
        <f>'[9]Інвал.без.20'!P21</f>
        <v>49</v>
      </c>
      <c r="X21" s="151">
        <f>'[9]Інвал.без.2021'!P21</f>
        <v>35</v>
      </c>
      <c r="Y21" s="152">
        <f t="shared" si="7"/>
        <v>71.428571428571431</v>
      </c>
      <c r="Z21" s="151">
        <f>'[9]Інвал.без.20'!T21</f>
        <v>48</v>
      </c>
      <c r="AA21" s="151">
        <f>'[9]Інвал.без.2021'!T21</f>
        <v>34</v>
      </c>
      <c r="AB21" s="152">
        <f t="shared" si="8"/>
        <v>70.833333333333343</v>
      </c>
      <c r="AC21" s="174"/>
      <c r="AD21" s="153"/>
    </row>
    <row r="22" spans="1:30" s="149" customFormat="1" ht="16.5" customHeight="1">
      <c r="A22" s="173" t="s">
        <v>78</v>
      </c>
      <c r="B22" s="151">
        <f>'[9]Інвал.без.20'!D22+'[9]Інвал.облік.20'!K22-'[9]Інвал.облік.20'!L22+'[9]Інвал.облік.20'!M22</f>
        <v>82</v>
      </c>
      <c r="C22" s="151">
        <f>'[9]Інвал.без.2021'!D22+'[9]Інвал.облік 21'!K22-'[9]Інвал.облік 21'!L22+'[9]Інвал.облік 21'!M22</f>
        <v>120</v>
      </c>
      <c r="D22" s="152">
        <f t="shared" si="0"/>
        <v>146.34146341463415</v>
      </c>
      <c r="E22" s="151">
        <f>'[9]Інвал.без.20'!D22</f>
        <v>82</v>
      </c>
      <c r="F22" s="151">
        <f>'[9]Інвал.без.2021'!D22</f>
        <v>120</v>
      </c>
      <c r="G22" s="152">
        <f t="shared" si="1"/>
        <v>146.34146341463415</v>
      </c>
      <c r="H22" s="151">
        <f>'[9]Інвал.без.20'!F22+'[9]Інвал.облік.20'!D22</f>
        <v>17</v>
      </c>
      <c r="I22" s="151">
        <f>'[9]Інвал.без.2021'!F22+'[9]Інвал.облік 21'!D22</f>
        <v>35</v>
      </c>
      <c r="J22" s="152">
        <f t="shared" si="2"/>
        <v>205.88235294117646</v>
      </c>
      <c r="K22" s="151">
        <f>'[9]Інвал.без.20'!J22</f>
        <v>4</v>
      </c>
      <c r="L22" s="151">
        <f>'[9]Інвал.без.2021'!J22</f>
        <v>15</v>
      </c>
      <c r="M22" s="152">
        <f t="shared" si="3"/>
        <v>375</v>
      </c>
      <c r="N22" s="151">
        <f>'[9]Інвал.без.20'!$K$7+'[9]Інвал.без.20'!L22</f>
        <v>20</v>
      </c>
      <c r="O22" s="151">
        <f>'[9]Інвал.без.2021'!K22+'[9]Інвал.без.2021'!L22</f>
        <v>7</v>
      </c>
      <c r="P22" s="152">
        <f t="shared" si="4"/>
        <v>35</v>
      </c>
      <c r="Q22" s="151">
        <f>'[9]2ПН11 2020'!E25</f>
        <v>81</v>
      </c>
      <c r="R22" s="151">
        <f>'[9]2ПН11 2021'!E25</f>
        <v>102</v>
      </c>
      <c r="S22" s="152">
        <f t="shared" si="5"/>
        <v>125.92592592592592</v>
      </c>
      <c r="T22" s="151">
        <f>'[9]Інвал.без.20'!P22+'[9]Інвал.облік.20'!M22</f>
        <v>40</v>
      </c>
      <c r="U22" s="151">
        <f>'[9]Інвал.без.2021'!P22+'[9]Інвал.облік 21'!M22</f>
        <v>49</v>
      </c>
      <c r="V22" s="152">
        <f t="shared" si="6"/>
        <v>122.50000000000001</v>
      </c>
      <c r="W22" s="151">
        <f>'[9]Інвал.без.20'!P22</f>
        <v>40</v>
      </c>
      <c r="X22" s="151">
        <f>'[9]Інвал.без.2021'!P22</f>
        <v>49</v>
      </c>
      <c r="Y22" s="152">
        <f t="shared" si="7"/>
        <v>122.50000000000001</v>
      </c>
      <c r="Z22" s="151">
        <f>'[9]Інвал.без.20'!T22</f>
        <v>34</v>
      </c>
      <c r="AA22" s="151">
        <f>'[9]Інвал.без.2021'!T22</f>
        <v>46</v>
      </c>
      <c r="AB22" s="152">
        <f t="shared" si="8"/>
        <v>135.29411764705884</v>
      </c>
      <c r="AC22" s="174"/>
      <c r="AD22" s="153"/>
    </row>
    <row r="23" spans="1:30" s="149" customFormat="1" ht="16.5" customHeight="1">
      <c r="A23" s="173" t="s">
        <v>79</v>
      </c>
      <c r="B23" s="151">
        <f>'[9]Інвал.без.20'!D23+'[9]Інвал.облік.20'!K23-'[9]Інвал.облік.20'!L23+'[9]Інвал.облік.20'!M23</f>
        <v>22</v>
      </c>
      <c r="C23" s="151">
        <f>'[9]Інвал.без.2021'!D23+'[9]Інвал.облік 21'!K23-'[9]Інвал.облік 21'!L23+'[9]Інвал.облік 21'!M23</f>
        <v>40</v>
      </c>
      <c r="D23" s="152">
        <f t="shared" si="0"/>
        <v>181.81818181818181</v>
      </c>
      <c r="E23" s="151">
        <f>'[9]Інвал.без.20'!D23</f>
        <v>22</v>
      </c>
      <c r="F23" s="151">
        <f>'[9]Інвал.без.2021'!D23</f>
        <v>40</v>
      </c>
      <c r="G23" s="152">
        <f t="shared" si="1"/>
        <v>181.81818181818181</v>
      </c>
      <c r="H23" s="151">
        <f>'[9]Інвал.без.20'!F23+'[9]Інвал.облік.20'!D23</f>
        <v>6</v>
      </c>
      <c r="I23" s="151">
        <f>'[9]Інвал.без.2021'!F23+'[9]Інвал.облік 21'!D23</f>
        <v>10</v>
      </c>
      <c r="J23" s="152">
        <f t="shared" si="2"/>
        <v>166.66666666666669</v>
      </c>
      <c r="K23" s="151">
        <f>'[9]Інвал.без.20'!J23</f>
        <v>1</v>
      </c>
      <c r="L23" s="151">
        <f>'[9]Інвал.без.2021'!J23</f>
        <v>2</v>
      </c>
      <c r="M23" s="152">
        <f t="shared" si="3"/>
        <v>200</v>
      </c>
      <c r="N23" s="151">
        <f>'[9]Інвал.без.20'!$K$7+'[9]Інвал.без.20'!L23</f>
        <v>11</v>
      </c>
      <c r="O23" s="151">
        <f>'[9]Інвал.без.2021'!K23+'[9]Інвал.без.2021'!L23</f>
        <v>0</v>
      </c>
      <c r="P23" s="152">
        <f t="shared" si="4"/>
        <v>0</v>
      </c>
      <c r="Q23" s="151">
        <f>'[9]2ПН11 2020'!E26</f>
        <v>19</v>
      </c>
      <c r="R23" s="151">
        <f>'[9]2ПН11 2021'!E26</f>
        <v>33</v>
      </c>
      <c r="S23" s="152">
        <f t="shared" si="5"/>
        <v>173.68421052631581</v>
      </c>
      <c r="T23" s="151">
        <f>'[9]Інвал.без.20'!P23+'[9]Інвал.облік.20'!M23</f>
        <v>11</v>
      </c>
      <c r="U23" s="151">
        <f>'[9]Інвал.без.2021'!P23+'[9]Інвал.облік 21'!M23</f>
        <v>14</v>
      </c>
      <c r="V23" s="152">
        <f t="shared" si="6"/>
        <v>127.27272727272727</v>
      </c>
      <c r="W23" s="151">
        <f>'[9]Інвал.без.20'!P23</f>
        <v>11</v>
      </c>
      <c r="X23" s="151">
        <f>'[9]Інвал.без.2021'!P23</f>
        <v>14</v>
      </c>
      <c r="Y23" s="152">
        <f t="shared" si="7"/>
        <v>127.27272727272727</v>
      </c>
      <c r="Z23" s="151">
        <f>'[9]Інвал.без.20'!T23</f>
        <v>9</v>
      </c>
      <c r="AA23" s="151">
        <f>'[9]Інвал.без.2021'!T23</f>
        <v>14</v>
      </c>
      <c r="AB23" s="152">
        <f t="shared" si="8"/>
        <v>155.55555555555557</v>
      </c>
      <c r="AC23" s="174"/>
      <c r="AD23" s="153"/>
    </row>
    <row r="24" spans="1:30" s="149" customFormat="1" ht="16.5" customHeight="1">
      <c r="A24" s="173" t="s">
        <v>80</v>
      </c>
      <c r="B24" s="151">
        <f>'[9]Інвал.без.20'!D24+'[9]Інвал.облік.20'!K24-'[9]Інвал.облік.20'!L24+'[9]Інвал.облік.20'!M24</f>
        <v>72</v>
      </c>
      <c r="C24" s="151">
        <f>'[9]Інвал.без.2021'!D24+'[9]Інвал.облік 21'!K24-'[9]Інвал.облік 21'!L24+'[9]Інвал.облік 21'!M24</f>
        <v>91</v>
      </c>
      <c r="D24" s="152">
        <f t="shared" si="0"/>
        <v>126.38888888888889</v>
      </c>
      <c r="E24" s="151">
        <f>'[9]Інвал.без.20'!D24</f>
        <v>72</v>
      </c>
      <c r="F24" s="151">
        <f>'[9]Інвал.без.2021'!D24</f>
        <v>90</v>
      </c>
      <c r="G24" s="152">
        <f t="shared" si="1"/>
        <v>125</v>
      </c>
      <c r="H24" s="151">
        <f>'[9]Інвал.без.20'!F24+'[9]Інвал.облік.20'!D24</f>
        <v>12</v>
      </c>
      <c r="I24" s="151">
        <f>'[9]Інвал.без.2021'!F24+'[9]Інвал.облік 21'!D24</f>
        <v>20</v>
      </c>
      <c r="J24" s="152">
        <f t="shared" si="2"/>
        <v>166.66666666666669</v>
      </c>
      <c r="K24" s="151">
        <f>'[9]Інвал.без.20'!J24</f>
        <v>3</v>
      </c>
      <c r="L24" s="151">
        <f>'[9]Інвал.без.2021'!J24</f>
        <v>7</v>
      </c>
      <c r="M24" s="152">
        <f t="shared" si="3"/>
        <v>233.33333333333334</v>
      </c>
      <c r="N24" s="151">
        <f>'[9]Інвал.без.20'!$K$7+'[9]Інвал.без.20'!L24</f>
        <v>13</v>
      </c>
      <c r="O24" s="151">
        <f>'[9]Інвал.без.2021'!K24+'[9]Інвал.без.2021'!L24</f>
        <v>2</v>
      </c>
      <c r="P24" s="152">
        <f t="shared" si="4"/>
        <v>15.384615384615385</v>
      </c>
      <c r="Q24" s="151">
        <f>'[9]2ПН11 2020'!E27</f>
        <v>71</v>
      </c>
      <c r="R24" s="151">
        <f>'[9]2ПН11 2021'!E27</f>
        <v>86</v>
      </c>
      <c r="S24" s="152">
        <f t="shared" si="5"/>
        <v>121.12676056338027</v>
      </c>
      <c r="T24" s="151">
        <f>'[9]Інвал.без.20'!P24+'[9]Інвал.облік.20'!M24</f>
        <v>34</v>
      </c>
      <c r="U24" s="151">
        <f>'[9]Інвал.без.2021'!P24+'[9]Інвал.облік 21'!M24</f>
        <v>33</v>
      </c>
      <c r="V24" s="152">
        <f t="shared" si="6"/>
        <v>97.058823529411768</v>
      </c>
      <c r="W24" s="151">
        <f>'[9]Інвал.без.20'!P24</f>
        <v>34</v>
      </c>
      <c r="X24" s="151">
        <f>'[9]Інвал.без.2021'!P24</f>
        <v>33</v>
      </c>
      <c r="Y24" s="152">
        <f t="shared" si="7"/>
        <v>97.058823529411768</v>
      </c>
      <c r="Z24" s="151">
        <f>'[9]Інвал.без.20'!T24</f>
        <v>33</v>
      </c>
      <c r="AA24" s="151">
        <f>'[9]Інвал.без.2021'!T24</f>
        <v>33</v>
      </c>
      <c r="AB24" s="152">
        <f t="shared" si="8"/>
        <v>100</v>
      </c>
      <c r="AC24" s="174"/>
      <c r="AD24" s="153"/>
    </row>
    <row r="25" spans="1:30" s="149" customFormat="1" ht="16.5" customHeight="1">
      <c r="A25" s="173" t="s">
        <v>81</v>
      </c>
      <c r="B25" s="151">
        <f>'[9]Інвал.без.20'!D25+'[9]Інвал.облік.20'!K25-'[9]Інвал.облік.20'!L25+'[9]Інвал.облік.20'!M25</f>
        <v>66</v>
      </c>
      <c r="C25" s="151">
        <f>'[9]Інвал.без.2021'!D25+'[9]Інвал.облік 21'!K25-'[9]Інвал.облік 21'!L25+'[9]Інвал.облік 21'!M25</f>
        <v>63</v>
      </c>
      <c r="D25" s="152">
        <f t="shared" si="0"/>
        <v>95.454545454545453</v>
      </c>
      <c r="E25" s="151">
        <f>'[9]Інвал.без.20'!D25</f>
        <v>62</v>
      </c>
      <c r="F25" s="151">
        <f>'[9]Інвал.без.2021'!D25</f>
        <v>62</v>
      </c>
      <c r="G25" s="152">
        <f t="shared" si="1"/>
        <v>100</v>
      </c>
      <c r="H25" s="151">
        <f>'[9]Інвал.без.20'!F25+'[9]Інвал.облік.20'!D25</f>
        <v>16</v>
      </c>
      <c r="I25" s="151">
        <f>'[9]Інвал.без.2021'!F25+'[9]Інвал.облік 21'!D25</f>
        <v>17</v>
      </c>
      <c r="J25" s="152">
        <f t="shared" si="2"/>
        <v>106.25</v>
      </c>
      <c r="K25" s="151">
        <f>'[9]Інвал.без.20'!J25</f>
        <v>4</v>
      </c>
      <c r="L25" s="151">
        <f>'[9]Інвал.без.2021'!J25</f>
        <v>5</v>
      </c>
      <c r="M25" s="152">
        <f t="shared" si="3"/>
        <v>125</v>
      </c>
      <c r="N25" s="151">
        <f>'[9]Інвал.без.20'!$K$7+'[9]Інвал.без.20'!L25</f>
        <v>21</v>
      </c>
      <c r="O25" s="151">
        <f>'[9]Інвал.без.2021'!K25+'[9]Інвал.без.2021'!L25</f>
        <v>7</v>
      </c>
      <c r="P25" s="152">
        <f t="shared" si="4"/>
        <v>33.333333333333329</v>
      </c>
      <c r="Q25" s="151">
        <f>'[9]2ПН11 2020'!E28</f>
        <v>55</v>
      </c>
      <c r="R25" s="151">
        <f>'[9]2ПН11 2021'!E28</f>
        <v>46</v>
      </c>
      <c r="S25" s="152">
        <f t="shared" si="5"/>
        <v>83.636363636363626</v>
      </c>
      <c r="T25" s="151">
        <f>'[9]Інвал.без.20'!P25+'[9]Інвал.облік.20'!M25</f>
        <v>21</v>
      </c>
      <c r="U25" s="151">
        <f>'[9]Інвал.без.2021'!P25+'[9]Інвал.облік 21'!M25</f>
        <v>24</v>
      </c>
      <c r="V25" s="152">
        <f t="shared" si="6"/>
        <v>114.28571428571428</v>
      </c>
      <c r="W25" s="151">
        <f>'[9]Інвал.без.20'!P25</f>
        <v>20</v>
      </c>
      <c r="X25" s="151">
        <f>'[9]Інвал.без.2021'!P25</f>
        <v>23</v>
      </c>
      <c r="Y25" s="152">
        <f t="shared" si="7"/>
        <v>114.99999999999999</v>
      </c>
      <c r="Z25" s="151">
        <f>'[9]Інвал.без.20'!T25</f>
        <v>19</v>
      </c>
      <c r="AA25" s="151">
        <f>'[9]Інвал.без.2021'!T25</f>
        <v>23</v>
      </c>
      <c r="AB25" s="152">
        <f t="shared" si="8"/>
        <v>121.05263157894737</v>
      </c>
      <c r="AC25" s="174"/>
      <c r="AD25" s="153"/>
    </row>
    <row r="26" spans="1:30" s="149" customFormat="1" ht="16.5" customHeight="1">
      <c r="A26" s="173" t="s">
        <v>82</v>
      </c>
      <c r="B26" s="151">
        <f>'[9]Інвал.без.20'!D26+'[9]Інвал.облік.20'!K26-'[9]Інвал.облік.20'!L26+'[9]Інвал.облік.20'!M26</f>
        <v>72</v>
      </c>
      <c r="C26" s="151">
        <f>'[9]Інвал.без.2021'!D26+'[9]Інвал.облік 21'!K26-'[9]Інвал.облік 21'!L26+'[9]Інвал.облік 21'!M26</f>
        <v>77</v>
      </c>
      <c r="D26" s="152">
        <f t="shared" si="0"/>
        <v>106.94444444444444</v>
      </c>
      <c r="E26" s="151">
        <f>'[9]Інвал.без.20'!D26</f>
        <v>72</v>
      </c>
      <c r="F26" s="151">
        <f>'[9]Інвал.без.2021'!D26</f>
        <v>76</v>
      </c>
      <c r="G26" s="152">
        <f t="shared" si="1"/>
        <v>105.55555555555556</v>
      </c>
      <c r="H26" s="151">
        <f>'[9]Інвал.без.20'!F26+'[9]Інвал.облік.20'!D26</f>
        <v>14</v>
      </c>
      <c r="I26" s="151">
        <f>'[9]Інвал.без.2021'!F26+'[9]Інвал.облік 21'!D26</f>
        <v>16</v>
      </c>
      <c r="J26" s="152">
        <f t="shared" si="2"/>
        <v>114.28571428571428</v>
      </c>
      <c r="K26" s="151">
        <f>'[9]Інвал.без.20'!J26</f>
        <v>7</v>
      </c>
      <c r="L26" s="151">
        <f>'[9]Інвал.без.2021'!J26</f>
        <v>6</v>
      </c>
      <c r="M26" s="152">
        <f t="shared" si="3"/>
        <v>85.714285714285708</v>
      </c>
      <c r="N26" s="151">
        <f>'[9]Інвал.без.20'!$K$7+'[9]Інвал.без.20'!L26</f>
        <v>20</v>
      </c>
      <c r="O26" s="151">
        <f>'[9]Інвал.без.2021'!K26+'[9]Інвал.без.2021'!L26</f>
        <v>0</v>
      </c>
      <c r="P26" s="152">
        <f t="shared" si="4"/>
        <v>0</v>
      </c>
      <c r="Q26" s="151">
        <f>'[9]2ПН11 2020'!E29</f>
        <v>65</v>
      </c>
      <c r="R26" s="151">
        <f>'[9]2ПН11 2021'!E29</f>
        <v>67</v>
      </c>
      <c r="S26" s="152">
        <f t="shared" si="5"/>
        <v>103.07692307692307</v>
      </c>
      <c r="T26" s="151">
        <f>'[9]Інвал.без.20'!P26+'[9]Інвал.облік.20'!M26</f>
        <v>23</v>
      </c>
      <c r="U26" s="151">
        <f>'[9]Інвал.без.2021'!P26+'[9]Інвал.облік 21'!M26</f>
        <v>27</v>
      </c>
      <c r="V26" s="152">
        <f t="shared" si="6"/>
        <v>117.39130434782609</v>
      </c>
      <c r="W26" s="151">
        <f>'[9]Інвал.без.20'!P26</f>
        <v>23</v>
      </c>
      <c r="X26" s="151">
        <f>'[9]Інвал.без.2021'!P26</f>
        <v>27</v>
      </c>
      <c r="Y26" s="152">
        <f t="shared" si="7"/>
        <v>117.39130434782609</v>
      </c>
      <c r="Z26" s="151">
        <f>'[9]Інвал.без.20'!T26</f>
        <v>22</v>
      </c>
      <c r="AA26" s="151">
        <f>'[9]Інвал.без.2021'!T26</f>
        <v>27</v>
      </c>
      <c r="AB26" s="152">
        <f t="shared" si="8"/>
        <v>122.72727272727273</v>
      </c>
      <c r="AC26" s="174"/>
      <c r="AD26" s="153"/>
    </row>
    <row r="27" spans="1:30" s="149" customFormat="1" ht="16.5" customHeight="1">
      <c r="A27" s="173" t="s">
        <v>83</v>
      </c>
      <c r="B27" s="151">
        <f>'[9]Інвал.без.20'!D27+'[9]Інвал.облік.20'!K27-'[9]Інвал.облік.20'!L27+'[9]Інвал.облік.20'!M27</f>
        <v>81</v>
      </c>
      <c r="C27" s="151">
        <f>'[9]Інвал.без.2021'!D27+'[9]Інвал.облік 21'!K27-'[9]Інвал.облік 21'!L27+'[9]Інвал.облік 21'!M27</f>
        <v>76</v>
      </c>
      <c r="D27" s="152">
        <f t="shared" si="0"/>
        <v>93.827160493827151</v>
      </c>
      <c r="E27" s="151">
        <f>'[9]Інвал.без.20'!D27</f>
        <v>78</v>
      </c>
      <c r="F27" s="151">
        <f>'[9]Інвал.без.2021'!D27</f>
        <v>72</v>
      </c>
      <c r="G27" s="152">
        <f t="shared" si="1"/>
        <v>92.307692307692307</v>
      </c>
      <c r="H27" s="151">
        <f>'[9]Інвал.без.20'!F27+'[9]Інвал.облік.20'!D27</f>
        <v>21</v>
      </c>
      <c r="I27" s="151">
        <f>'[9]Інвал.без.2021'!F27+'[9]Інвал.облік 21'!D27</f>
        <v>24</v>
      </c>
      <c r="J27" s="152">
        <f t="shared" si="2"/>
        <v>114.28571428571428</v>
      </c>
      <c r="K27" s="151">
        <f>'[9]Інвал.без.20'!J27</f>
        <v>7</v>
      </c>
      <c r="L27" s="151">
        <f>'[9]Інвал.без.2021'!J27</f>
        <v>6</v>
      </c>
      <c r="M27" s="152">
        <f t="shared" si="3"/>
        <v>85.714285714285708</v>
      </c>
      <c r="N27" s="151">
        <f>'[9]Інвал.без.20'!$K$7+'[9]Інвал.без.20'!L27</f>
        <v>14</v>
      </c>
      <c r="O27" s="151">
        <f>'[9]Інвал.без.2021'!K27+'[9]Інвал.без.2021'!L27</f>
        <v>5</v>
      </c>
      <c r="P27" s="152">
        <f t="shared" si="4"/>
        <v>35.714285714285715</v>
      </c>
      <c r="Q27" s="151">
        <f>'[9]2ПН11 2020'!E30</f>
        <v>73</v>
      </c>
      <c r="R27" s="151">
        <f>'[9]2ПН11 2021'!E30</f>
        <v>69</v>
      </c>
      <c r="S27" s="152">
        <f t="shared" si="5"/>
        <v>94.520547945205479</v>
      </c>
      <c r="T27" s="151">
        <f>'[9]Інвал.без.20'!P27+'[9]Інвал.облік.20'!M27</f>
        <v>26</v>
      </c>
      <c r="U27" s="151">
        <f>'[9]Інвал.без.2021'!P27+'[9]Інвал.облік 21'!M27</f>
        <v>27</v>
      </c>
      <c r="V27" s="152">
        <f t="shared" si="6"/>
        <v>103.84615384615385</v>
      </c>
      <c r="W27" s="151">
        <f>'[9]Інвал.без.20'!P27</f>
        <v>23</v>
      </c>
      <c r="X27" s="151">
        <f>'[9]Інвал.без.2021'!P27</f>
        <v>24</v>
      </c>
      <c r="Y27" s="152">
        <f t="shared" si="7"/>
        <v>104.34782608695652</v>
      </c>
      <c r="Z27" s="151">
        <f>'[9]Інвал.без.20'!T27</f>
        <v>23</v>
      </c>
      <c r="AA27" s="151">
        <f>'[9]Інвал.без.2021'!T27</f>
        <v>23</v>
      </c>
      <c r="AB27" s="152">
        <f t="shared" si="8"/>
        <v>100</v>
      </c>
      <c r="AC27" s="174"/>
      <c r="AD27" s="153"/>
    </row>
    <row r="28" spans="1:30" s="149" customFormat="1" ht="16.5" customHeight="1">
      <c r="A28" s="173" t="s">
        <v>84</v>
      </c>
      <c r="B28" s="151">
        <f>'[9]Інвал.без.20'!D28+'[9]Інвал.облік.20'!K28-'[9]Інвал.облік.20'!L28+'[9]Інвал.облік.20'!M28</f>
        <v>108</v>
      </c>
      <c r="C28" s="151">
        <f>'[9]Інвал.без.2021'!D28+'[9]Інвал.облік 21'!K28-'[9]Інвал.облік 21'!L28+'[9]Інвал.облік 21'!M28</f>
        <v>114</v>
      </c>
      <c r="D28" s="152">
        <f t="shared" si="0"/>
        <v>105.55555555555556</v>
      </c>
      <c r="E28" s="151">
        <f>'[9]Інвал.без.20'!D28</f>
        <v>108</v>
      </c>
      <c r="F28" s="151">
        <f>'[9]Інвал.без.2021'!D28</f>
        <v>114</v>
      </c>
      <c r="G28" s="152">
        <f t="shared" si="1"/>
        <v>105.55555555555556</v>
      </c>
      <c r="H28" s="151">
        <f>'[9]Інвал.без.20'!F28+'[9]Інвал.облік.20'!D28</f>
        <v>27</v>
      </c>
      <c r="I28" s="151">
        <f>'[9]Інвал.без.2021'!F28+'[9]Інвал.облік 21'!D28</f>
        <v>27</v>
      </c>
      <c r="J28" s="152">
        <f t="shared" si="2"/>
        <v>100</v>
      </c>
      <c r="K28" s="151">
        <f>'[9]Інвал.без.20'!J28</f>
        <v>8</v>
      </c>
      <c r="L28" s="151">
        <f>'[9]Інвал.без.2021'!J28</f>
        <v>8</v>
      </c>
      <c r="M28" s="152">
        <f t="shared" si="3"/>
        <v>100</v>
      </c>
      <c r="N28" s="151">
        <f>'[9]Інвал.без.20'!$K$7+'[9]Інвал.без.20'!L28</f>
        <v>20</v>
      </c>
      <c r="O28" s="151">
        <f>'[9]Інвал.без.2021'!K28+'[9]Інвал.без.2021'!L28</f>
        <v>0</v>
      </c>
      <c r="P28" s="152">
        <f t="shared" si="4"/>
        <v>0</v>
      </c>
      <c r="Q28" s="151">
        <f>'[9]2ПН11 2020'!E31</f>
        <v>104</v>
      </c>
      <c r="R28" s="151">
        <f>'[9]2ПН11 2021'!E31</f>
        <v>108</v>
      </c>
      <c r="S28" s="152">
        <f t="shared" si="5"/>
        <v>103.84615384615385</v>
      </c>
      <c r="T28" s="151">
        <f>'[9]Інвал.без.20'!P28+'[9]Інвал.облік.20'!M28</f>
        <v>40</v>
      </c>
      <c r="U28" s="151">
        <f>'[9]Інвал.без.2021'!P28+'[9]Інвал.облік 21'!M28</f>
        <v>42</v>
      </c>
      <c r="V28" s="152">
        <f t="shared" si="6"/>
        <v>105</v>
      </c>
      <c r="W28" s="151">
        <f>'[9]Інвал.без.20'!P28</f>
        <v>40</v>
      </c>
      <c r="X28" s="151">
        <f>'[9]Інвал.без.2021'!P28</f>
        <v>42</v>
      </c>
      <c r="Y28" s="152">
        <f t="shared" si="7"/>
        <v>105</v>
      </c>
      <c r="Z28" s="151">
        <f>'[9]Інвал.без.20'!T28</f>
        <v>37</v>
      </c>
      <c r="AA28" s="151">
        <f>'[9]Інвал.без.2021'!T28</f>
        <v>41</v>
      </c>
      <c r="AB28" s="152">
        <f t="shared" si="8"/>
        <v>110.81081081081081</v>
      </c>
      <c r="AC28" s="174"/>
      <c r="AD28" s="153"/>
    </row>
    <row r="29" spans="1:30" s="149" customFormat="1" ht="16.5" customHeight="1">
      <c r="A29" s="173" t="s">
        <v>85</v>
      </c>
      <c r="B29" s="151">
        <f>'[9]Інвал.без.20'!D29+'[9]Інвал.облік.20'!K29-'[9]Інвал.облік.20'!L29+'[9]Інвал.облік.20'!M29</f>
        <v>53</v>
      </c>
      <c r="C29" s="151">
        <f>'[9]Інвал.без.2021'!D29+'[9]Інвал.облік 21'!K29-'[9]Інвал.облік 21'!L29+'[9]Інвал.облік 21'!M29</f>
        <v>54</v>
      </c>
      <c r="D29" s="152">
        <f t="shared" si="0"/>
        <v>101.88679245283019</v>
      </c>
      <c r="E29" s="151">
        <f>'[9]Інвал.без.20'!D29</f>
        <v>51</v>
      </c>
      <c r="F29" s="151">
        <f>'[9]Інвал.без.2021'!D29</f>
        <v>53</v>
      </c>
      <c r="G29" s="152">
        <f t="shared" si="1"/>
        <v>103.92156862745099</v>
      </c>
      <c r="H29" s="151">
        <f>'[9]Інвал.без.20'!F29+'[9]Інвал.облік.20'!D29</f>
        <v>9</v>
      </c>
      <c r="I29" s="151">
        <f>'[9]Інвал.без.2021'!F29+'[9]Інвал.облік 21'!D29</f>
        <v>5</v>
      </c>
      <c r="J29" s="152">
        <f t="shared" si="2"/>
        <v>55.555555555555557</v>
      </c>
      <c r="K29" s="151">
        <f>'[9]Інвал.без.20'!J29</f>
        <v>2</v>
      </c>
      <c r="L29" s="151">
        <f>'[9]Інвал.без.2021'!J29</f>
        <v>2</v>
      </c>
      <c r="M29" s="152">
        <f t="shared" si="3"/>
        <v>100</v>
      </c>
      <c r="N29" s="151">
        <f>'[9]Інвал.без.20'!$K$7+'[9]Інвал.без.20'!L29</f>
        <v>11</v>
      </c>
      <c r="O29" s="151">
        <f>'[9]Інвал.без.2021'!K29+'[9]Інвал.без.2021'!L29</f>
        <v>0</v>
      </c>
      <c r="P29" s="152">
        <f t="shared" si="4"/>
        <v>0</v>
      </c>
      <c r="Q29" s="151">
        <f>'[9]2ПН11 2020'!E32</f>
        <v>45</v>
      </c>
      <c r="R29" s="151">
        <f>'[9]2ПН11 2021'!E32</f>
        <v>44</v>
      </c>
      <c r="S29" s="152">
        <f t="shared" si="5"/>
        <v>97.777777777777771</v>
      </c>
      <c r="T29" s="151">
        <f>'[9]Інвал.без.20'!P29+'[9]Інвал.облік.20'!M29</f>
        <v>20</v>
      </c>
      <c r="U29" s="151">
        <f>'[9]Інвал.без.2021'!P29+'[9]Інвал.облік 21'!M29</f>
        <v>25</v>
      </c>
      <c r="V29" s="152">
        <f t="shared" si="6"/>
        <v>125</v>
      </c>
      <c r="W29" s="151">
        <f>'[9]Інвал.без.20'!P29</f>
        <v>18</v>
      </c>
      <c r="X29" s="151">
        <f>'[9]Інвал.без.2021'!P29</f>
        <v>24</v>
      </c>
      <c r="Y29" s="152">
        <f t="shared" si="7"/>
        <v>133.33333333333331</v>
      </c>
      <c r="Z29" s="151">
        <f>'[9]Інвал.без.20'!T29</f>
        <v>17</v>
      </c>
      <c r="AA29" s="151">
        <f>'[9]Інвал.без.2021'!T29</f>
        <v>23</v>
      </c>
      <c r="AB29" s="152">
        <f t="shared" si="8"/>
        <v>135.29411764705884</v>
      </c>
      <c r="AC29" s="174"/>
      <c r="AD29" s="153"/>
    </row>
    <row r="30" spans="1:30" s="149" customFormat="1" ht="16.5" customHeight="1">
      <c r="A30" s="173" t="s">
        <v>86</v>
      </c>
      <c r="B30" s="151">
        <f>'[9]Інвал.без.20'!D30+'[9]Інвал.облік.20'!K30-'[9]Інвал.облік.20'!L30+'[9]Інвал.облік.20'!M30</f>
        <v>79</v>
      </c>
      <c r="C30" s="151">
        <f>'[9]Інвал.без.2021'!D30+'[9]Інвал.облік 21'!K30-'[9]Інвал.облік 21'!L30+'[9]Інвал.облік 21'!M30</f>
        <v>92</v>
      </c>
      <c r="D30" s="152">
        <f t="shared" si="0"/>
        <v>116.45569620253164</v>
      </c>
      <c r="E30" s="151">
        <f>'[9]Інвал.без.20'!D30</f>
        <v>72</v>
      </c>
      <c r="F30" s="151">
        <f>'[9]Інвал.без.2021'!D30</f>
        <v>85</v>
      </c>
      <c r="G30" s="152">
        <f t="shared" si="1"/>
        <v>118.05555555555556</v>
      </c>
      <c r="H30" s="151">
        <f>'[9]Інвал.без.20'!F30+'[9]Інвал.облік.20'!D30</f>
        <v>12</v>
      </c>
      <c r="I30" s="151">
        <f>'[9]Інвал.без.2021'!F30+'[9]Інвал.облік 21'!D30</f>
        <v>13</v>
      </c>
      <c r="J30" s="152">
        <f t="shared" si="2"/>
        <v>108.33333333333333</v>
      </c>
      <c r="K30" s="151">
        <f>'[9]Інвал.без.20'!J30</f>
        <v>0</v>
      </c>
      <c r="L30" s="151">
        <f>'[9]Інвал.без.2021'!J30</f>
        <v>5</v>
      </c>
      <c r="M30" s="152">
        <v>0</v>
      </c>
      <c r="N30" s="151">
        <f>'[9]Інвал.без.20'!$K$7+'[9]Інвал.без.20'!L30</f>
        <v>11</v>
      </c>
      <c r="O30" s="151">
        <f>'[9]Інвал.без.2021'!K30+'[9]Інвал.без.2021'!L30</f>
        <v>0</v>
      </c>
      <c r="P30" s="152">
        <f t="shared" si="4"/>
        <v>0</v>
      </c>
      <c r="Q30" s="151">
        <f>'[9]2ПН11 2020'!E33</f>
        <v>68</v>
      </c>
      <c r="R30" s="151">
        <f>'[9]2ПН11 2021'!E33</f>
        <v>71</v>
      </c>
      <c r="S30" s="152">
        <f t="shared" si="5"/>
        <v>104.41176470588236</v>
      </c>
      <c r="T30" s="151">
        <f>'[9]Інвал.без.20'!P30+'[9]Інвал.облік.20'!M30</f>
        <v>48</v>
      </c>
      <c r="U30" s="151">
        <f>'[9]Інвал.без.2021'!P30+'[9]Інвал.облік 21'!M30</f>
        <v>44</v>
      </c>
      <c r="V30" s="152">
        <f t="shared" si="6"/>
        <v>91.666666666666657</v>
      </c>
      <c r="W30" s="151">
        <f>'[9]Інвал.без.20'!P30</f>
        <v>41</v>
      </c>
      <c r="X30" s="151">
        <f>'[9]Інвал.без.2021'!P30</f>
        <v>38</v>
      </c>
      <c r="Y30" s="152">
        <f t="shared" si="7"/>
        <v>92.682926829268297</v>
      </c>
      <c r="Z30" s="151">
        <f>'[9]Інвал.без.20'!T30</f>
        <v>35</v>
      </c>
      <c r="AA30" s="151">
        <f>'[9]Інвал.без.2021'!T30</f>
        <v>36</v>
      </c>
      <c r="AB30" s="152">
        <f t="shared" si="8"/>
        <v>102.85714285714285</v>
      </c>
      <c r="AC30" s="174"/>
      <c r="AD30" s="153"/>
    </row>
    <row r="31" spans="1:30" s="149" customFormat="1" ht="16.5" customHeight="1">
      <c r="A31" s="173" t="s">
        <v>87</v>
      </c>
      <c r="B31" s="151">
        <f>'[9]Інвал.без.20'!D31+'[9]Інвал.облік.20'!K31-'[9]Інвал.облік.20'!L31+'[9]Інвал.облік.20'!M31</f>
        <v>32</v>
      </c>
      <c r="C31" s="151">
        <f>'[9]Інвал.без.2021'!D31+'[9]Інвал.облік 21'!K31-'[9]Інвал.облік 21'!L31+'[9]Інвал.облік 21'!M31</f>
        <v>65</v>
      </c>
      <c r="D31" s="152">
        <f t="shared" si="0"/>
        <v>203.125</v>
      </c>
      <c r="E31" s="151">
        <f>'[9]Інвал.без.20'!D31</f>
        <v>32</v>
      </c>
      <c r="F31" s="151">
        <f>'[9]Інвал.без.2021'!D31</f>
        <v>65</v>
      </c>
      <c r="G31" s="152">
        <f t="shared" si="1"/>
        <v>203.125</v>
      </c>
      <c r="H31" s="151">
        <f>'[9]Інвал.без.20'!F31+'[9]Інвал.облік.20'!D31</f>
        <v>6</v>
      </c>
      <c r="I31" s="151">
        <f>'[9]Інвал.без.2021'!F31+'[9]Інвал.облік 21'!D31</f>
        <v>16</v>
      </c>
      <c r="J31" s="152">
        <f t="shared" si="2"/>
        <v>266.66666666666663</v>
      </c>
      <c r="K31" s="151">
        <f>'[9]Інвал.без.20'!J31</f>
        <v>0</v>
      </c>
      <c r="L31" s="151">
        <f>'[9]Інвал.без.2021'!J31</f>
        <v>3</v>
      </c>
      <c r="M31" s="152">
        <v>0</v>
      </c>
      <c r="N31" s="151">
        <f>'[9]Інвал.без.20'!$K$7+'[9]Інвал.без.20'!L31</f>
        <v>11</v>
      </c>
      <c r="O31" s="151">
        <f>'[9]Інвал.без.2021'!K31+'[9]Інвал.без.2021'!L31</f>
        <v>3</v>
      </c>
      <c r="P31" s="152">
        <f t="shared" si="4"/>
        <v>27.27272727272727</v>
      </c>
      <c r="Q31" s="151">
        <f>'[9]2ПН11 2020'!E34</f>
        <v>32</v>
      </c>
      <c r="R31" s="151">
        <f>'[9]2ПН11 2021'!E34</f>
        <v>63</v>
      </c>
      <c r="S31" s="152">
        <f t="shared" si="5"/>
        <v>196.875</v>
      </c>
      <c r="T31" s="151">
        <f>'[9]Інвал.без.20'!P31+'[9]Інвал.облік.20'!M31</f>
        <v>16</v>
      </c>
      <c r="U31" s="151">
        <f>'[9]Інвал.без.2021'!P31+'[9]Інвал.облік 21'!M31</f>
        <v>32</v>
      </c>
      <c r="V31" s="152">
        <f t="shared" si="6"/>
        <v>200</v>
      </c>
      <c r="W31" s="151">
        <f>'[9]Інвал.без.20'!P31</f>
        <v>16</v>
      </c>
      <c r="X31" s="151">
        <f>'[9]Інвал.без.2021'!P31</f>
        <v>32</v>
      </c>
      <c r="Y31" s="152">
        <f t="shared" si="7"/>
        <v>200</v>
      </c>
      <c r="Z31" s="151">
        <f>'[9]Інвал.без.20'!T31</f>
        <v>16</v>
      </c>
      <c r="AA31" s="151">
        <f>'[9]Інвал.без.2021'!T31</f>
        <v>31</v>
      </c>
      <c r="AB31" s="152">
        <f t="shared" si="8"/>
        <v>193.75</v>
      </c>
      <c r="AC31" s="174"/>
      <c r="AD31" s="153"/>
    </row>
    <row r="32" spans="1:30" s="149" customFormat="1" ht="16.5" customHeight="1">
      <c r="A32" s="173" t="s">
        <v>88</v>
      </c>
      <c r="B32" s="151">
        <f>'[9]Інвал.без.20'!D32+'[9]Інвал.облік.20'!K32-'[9]Інвал.облік.20'!L32+'[9]Інвал.облік.20'!M32</f>
        <v>42</v>
      </c>
      <c r="C32" s="151">
        <f>'[9]Інвал.без.2021'!D32+'[9]Інвал.облік 21'!K32-'[9]Інвал.облік 21'!L32+'[9]Інвал.облік 21'!M32</f>
        <v>55</v>
      </c>
      <c r="D32" s="152">
        <f t="shared" si="0"/>
        <v>130.95238095238096</v>
      </c>
      <c r="E32" s="151">
        <f>'[9]Інвал.без.20'!D32</f>
        <v>33</v>
      </c>
      <c r="F32" s="151">
        <f>'[9]Інвал.без.2021'!D32</f>
        <v>50</v>
      </c>
      <c r="G32" s="152">
        <f t="shared" si="1"/>
        <v>151.5151515151515</v>
      </c>
      <c r="H32" s="151">
        <f>'[9]Інвал.без.20'!F32+'[9]Інвал.облік.20'!D32</f>
        <v>7</v>
      </c>
      <c r="I32" s="151">
        <f>'[9]Інвал.без.2021'!F32+'[9]Інвал.облік 21'!D32</f>
        <v>7</v>
      </c>
      <c r="J32" s="152">
        <f t="shared" si="2"/>
        <v>100</v>
      </c>
      <c r="K32" s="151">
        <f>'[9]Інвал.без.20'!J32</f>
        <v>0</v>
      </c>
      <c r="L32" s="151">
        <f>'[9]Інвал.без.2021'!J32</f>
        <v>5</v>
      </c>
      <c r="M32" s="152">
        <v>0</v>
      </c>
      <c r="N32" s="151">
        <f>'[9]Інвал.без.20'!$K$7+'[9]Інвал.без.20'!L32</f>
        <v>14</v>
      </c>
      <c r="O32" s="151">
        <f>'[9]Інвал.без.2021'!K32+'[9]Інвал.без.2021'!L32</f>
        <v>1</v>
      </c>
      <c r="P32" s="152">
        <f t="shared" si="4"/>
        <v>7.1428571428571423</v>
      </c>
      <c r="Q32" s="151">
        <f>'[9]2ПН11 2020'!E35</f>
        <v>32</v>
      </c>
      <c r="R32" s="151">
        <f>'[9]2ПН11 2021'!E35</f>
        <v>46</v>
      </c>
      <c r="S32" s="152">
        <f t="shared" si="5"/>
        <v>143.75</v>
      </c>
      <c r="T32" s="151">
        <f>'[9]Інвал.без.20'!P32+'[9]Інвал.облік.20'!M32</f>
        <v>23</v>
      </c>
      <c r="U32" s="151">
        <f>'[9]Інвал.без.2021'!P32+'[9]Інвал.облік 21'!M32</f>
        <v>20</v>
      </c>
      <c r="V32" s="152">
        <f t="shared" si="6"/>
        <v>86.956521739130437</v>
      </c>
      <c r="W32" s="151">
        <f>'[9]Інвал.без.20'!P32</f>
        <v>17</v>
      </c>
      <c r="X32" s="151">
        <f>'[9]Інвал.без.2021'!P32</f>
        <v>16</v>
      </c>
      <c r="Y32" s="152">
        <f t="shared" si="7"/>
        <v>94.117647058823522</v>
      </c>
      <c r="Z32" s="151">
        <f>'[9]Інвал.без.20'!T32</f>
        <v>16</v>
      </c>
      <c r="AA32" s="151">
        <f>'[9]Інвал.без.2021'!T32</f>
        <v>16</v>
      </c>
      <c r="AB32" s="152">
        <f t="shared" si="8"/>
        <v>100</v>
      </c>
      <c r="AC32" s="174"/>
      <c r="AD32" s="153"/>
    </row>
    <row r="33" spans="1:28" ht="15">
      <c r="A33" s="173" t="s">
        <v>89</v>
      </c>
      <c r="B33" s="151">
        <f>'[9]Інвал.без.20'!D33+'[9]Інвал.облік.20'!K33-'[9]Інвал.облік.20'!L33+'[9]Інвал.облік.20'!M33</f>
        <v>87</v>
      </c>
      <c r="C33" s="151">
        <f>'[9]Інвал.без.2021'!D33+'[9]Інвал.облік 21'!K33-'[9]Інвал.облік 21'!L33+'[9]Інвал.облік 21'!M33</f>
        <v>87</v>
      </c>
      <c r="D33" s="152">
        <f t="shared" si="0"/>
        <v>100</v>
      </c>
      <c r="E33" s="151">
        <f>'[9]Інвал.без.20'!D33</f>
        <v>85</v>
      </c>
      <c r="F33" s="151">
        <f>'[9]Інвал.без.2021'!D33</f>
        <v>86</v>
      </c>
      <c r="G33" s="152">
        <f t="shared" si="1"/>
        <v>101.17647058823529</v>
      </c>
      <c r="H33" s="151">
        <f>'[9]Інвал.без.20'!F33+'[9]Інвал.облік.20'!D33</f>
        <v>25</v>
      </c>
      <c r="I33" s="151">
        <f>'[9]Інвал.без.2021'!F33+'[9]Інвал.облік 21'!D33</f>
        <v>20</v>
      </c>
      <c r="J33" s="152">
        <f t="shared" si="2"/>
        <v>80</v>
      </c>
      <c r="K33" s="151">
        <f>'[9]Інвал.без.20'!J33</f>
        <v>5</v>
      </c>
      <c r="L33" s="151">
        <f>'[9]Інвал.без.2021'!J33</f>
        <v>4</v>
      </c>
      <c r="M33" s="152">
        <f t="shared" si="3"/>
        <v>80</v>
      </c>
      <c r="N33" s="151">
        <f>'[9]Інвал.без.20'!$K$7+'[9]Інвал.без.20'!L33</f>
        <v>12</v>
      </c>
      <c r="O33" s="151">
        <f>'[9]Інвал.без.2021'!K33+'[9]Інвал.без.2021'!L33</f>
        <v>1</v>
      </c>
      <c r="P33" s="152">
        <f t="shared" si="4"/>
        <v>8.3333333333333321</v>
      </c>
      <c r="Q33" s="151">
        <f>'[9]2ПН11 2020'!E36</f>
        <v>84</v>
      </c>
      <c r="R33" s="151">
        <f>'[9]2ПН11 2021'!E36</f>
        <v>82</v>
      </c>
      <c r="S33" s="152">
        <f t="shared" si="5"/>
        <v>97.61904761904762</v>
      </c>
      <c r="T33" s="151">
        <f>'[9]Інвал.без.20'!P33+'[9]Інвал.облік.20'!M33</f>
        <v>30</v>
      </c>
      <c r="U33" s="151">
        <f>'[9]Інвал.без.2021'!P33+'[9]Інвал.облік 21'!M33</f>
        <v>29</v>
      </c>
      <c r="V33" s="152">
        <f t="shared" si="6"/>
        <v>96.666666666666671</v>
      </c>
      <c r="W33" s="151">
        <f>'[9]Інвал.без.20'!P33</f>
        <v>28</v>
      </c>
      <c r="X33" s="151">
        <f>'[9]Інвал.без.2021'!P33</f>
        <v>28</v>
      </c>
      <c r="Y33" s="152">
        <f t="shared" si="7"/>
        <v>100</v>
      </c>
      <c r="Z33" s="151">
        <f>'[9]Інвал.без.20'!T33</f>
        <v>26</v>
      </c>
      <c r="AA33" s="151">
        <f>'[9]Інвал.без.2021'!T33</f>
        <v>28</v>
      </c>
      <c r="AB33" s="152">
        <f t="shared" si="8"/>
        <v>107.69230769230769</v>
      </c>
    </row>
    <row r="34" spans="1:28" ht="15">
      <c r="A34" s="173" t="s">
        <v>90</v>
      </c>
      <c r="B34" s="151">
        <f>'[9]Інвал.без.20'!D34+'[9]Інвал.облік.20'!K34-'[9]Інвал.облік.20'!L34+'[9]Інвал.облік.20'!M34</f>
        <v>106</v>
      </c>
      <c r="C34" s="151">
        <f>'[9]Інвал.без.2021'!D34+'[9]Інвал.облік 21'!K34-'[9]Інвал.облік 21'!L34+'[9]Інвал.облік 21'!M34</f>
        <v>119</v>
      </c>
      <c r="D34" s="152">
        <f t="shared" si="0"/>
        <v>112.26415094339623</v>
      </c>
      <c r="E34" s="151">
        <f>'[9]Інвал.без.20'!D34</f>
        <v>104</v>
      </c>
      <c r="F34" s="151">
        <f>'[9]Інвал.без.2021'!D34</f>
        <v>119</v>
      </c>
      <c r="G34" s="152">
        <f t="shared" si="1"/>
        <v>114.42307692307692</v>
      </c>
      <c r="H34" s="151">
        <f>'[9]Інвал.без.20'!F34+'[9]Інвал.облік.20'!D34</f>
        <v>25</v>
      </c>
      <c r="I34" s="151">
        <f>'[9]Інвал.без.2021'!F34+'[9]Інвал.облік 21'!D34</f>
        <v>31</v>
      </c>
      <c r="J34" s="152">
        <f t="shared" si="2"/>
        <v>124</v>
      </c>
      <c r="K34" s="151">
        <f>'[9]Інвал.без.20'!J34</f>
        <v>11</v>
      </c>
      <c r="L34" s="151">
        <f>'[9]Інвал.без.2021'!J34</f>
        <v>12</v>
      </c>
      <c r="M34" s="152">
        <f t="shared" si="3"/>
        <v>109.09090909090908</v>
      </c>
      <c r="N34" s="151">
        <f>'[9]Інвал.без.20'!$K$7+'[9]Інвал.без.20'!L34</f>
        <v>12</v>
      </c>
      <c r="O34" s="151">
        <f>'[9]Інвал.без.2021'!K34+'[9]Інвал.без.2021'!L34</f>
        <v>0</v>
      </c>
      <c r="P34" s="152">
        <f t="shared" si="4"/>
        <v>0</v>
      </c>
      <c r="Q34" s="151">
        <f>'[9]2ПН11 2020'!E37</f>
        <v>102</v>
      </c>
      <c r="R34" s="151">
        <f>'[9]2ПН11 2021'!E37</f>
        <v>111</v>
      </c>
      <c r="S34" s="152">
        <f t="shared" si="5"/>
        <v>108.8235294117647</v>
      </c>
      <c r="T34" s="151">
        <f>'[9]Інвал.без.20'!P34+'[9]Інвал.облік.20'!M34</f>
        <v>44</v>
      </c>
      <c r="U34" s="151">
        <f>'[9]Інвал.без.2021'!P34+'[9]Інвал.облік 21'!M34</f>
        <v>42</v>
      </c>
      <c r="V34" s="152">
        <f t="shared" si="6"/>
        <v>95.454545454545453</v>
      </c>
      <c r="W34" s="151">
        <f>'[9]Інвал.без.20'!P34</f>
        <v>44</v>
      </c>
      <c r="X34" s="151">
        <f>'[9]Інвал.без.2021'!P34</f>
        <v>42</v>
      </c>
      <c r="Y34" s="152">
        <f t="shared" si="7"/>
        <v>95.454545454545453</v>
      </c>
      <c r="Z34" s="151">
        <f>'[9]Інвал.без.20'!T34</f>
        <v>41</v>
      </c>
      <c r="AA34" s="151">
        <f>'[9]Інвал.без.2021'!T34</f>
        <v>42</v>
      </c>
      <c r="AB34" s="152">
        <f t="shared" si="8"/>
        <v>102.4390243902439</v>
      </c>
    </row>
    <row r="35" spans="1:28" ht="15">
      <c r="A35" s="173" t="s">
        <v>91</v>
      </c>
      <c r="B35" s="151">
        <f>'[9]Інвал.без.20'!D35+'[9]Інвал.облік.20'!K35-'[9]Інвал.облік.20'!L35+'[9]Інвал.облік.20'!M35</f>
        <v>78</v>
      </c>
      <c r="C35" s="151">
        <f>'[9]Інвал.без.2021'!D35+'[9]Інвал.облік 21'!K35-'[9]Інвал.облік 21'!L35+'[9]Інвал.облік 21'!M35</f>
        <v>97</v>
      </c>
      <c r="D35" s="152">
        <f t="shared" si="0"/>
        <v>124.35897435897436</v>
      </c>
      <c r="E35" s="151">
        <f>'[9]Інвал.без.20'!D35</f>
        <v>78</v>
      </c>
      <c r="F35" s="151">
        <f>'[9]Інвал.без.2021'!D35</f>
        <v>97</v>
      </c>
      <c r="G35" s="152">
        <f t="shared" si="1"/>
        <v>124.35897435897436</v>
      </c>
      <c r="H35" s="151">
        <f>'[9]Інвал.без.20'!F35+'[9]Інвал.облік.20'!D35</f>
        <v>5</v>
      </c>
      <c r="I35" s="151">
        <f>'[9]Інвал.без.2021'!F35+'[9]Інвал.облік 21'!D35</f>
        <v>20</v>
      </c>
      <c r="J35" s="152">
        <f t="shared" si="2"/>
        <v>400</v>
      </c>
      <c r="K35" s="151">
        <f>'[9]Інвал.без.20'!J35</f>
        <v>1</v>
      </c>
      <c r="L35" s="151">
        <f>'[9]Інвал.без.2021'!J35</f>
        <v>4</v>
      </c>
      <c r="M35" s="152">
        <f t="shared" si="3"/>
        <v>400</v>
      </c>
      <c r="N35" s="151">
        <f>'[9]Інвал.без.20'!$K$7+'[9]Інвал.без.20'!L35</f>
        <v>12</v>
      </c>
      <c r="O35" s="151">
        <f>'[9]Інвал.без.2021'!K35+'[9]Інвал.без.2021'!L35</f>
        <v>5</v>
      </c>
      <c r="P35" s="152">
        <f t="shared" si="4"/>
        <v>41.666666666666671</v>
      </c>
      <c r="Q35" s="151">
        <f>'[9]2ПН11 2020'!E38</f>
        <v>72</v>
      </c>
      <c r="R35" s="151">
        <f>'[9]2ПН11 2021'!E38</f>
        <v>81</v>
      </c>
      <c r="S35" s="152">
        <f t="shared" si="5"/>
        <v>112.5</v>
      </c>
      <c r="T35" s="151">
        <f>'[9]Інвал.без.20'!P35+'[9]Інвал.облік.20'!M35</f>
        <v>25</v>
      </c>
      <c r="U35" s="151">
        <f>'[9]Інвал.без.2021'!P35+'[9]Інвал.облік 21'!M35</f>
        <v>32</v>
      </c>
      <c r="V35" s="152">
        <f t="shared" si="6"/>
        <v>128</v>
      </c>
      <c r="W35" s="151">
        <f>'[9]Інвал.без.20'!P35</f>
        <v>25</v>
      </c>
      <c r="X35" s="151">
        <f>'[9]Інвал.без.2021'!P35</f>
        <v>32</v>
      </c>
      <c r="Y35" s="152">
        <f t="shared" si="7"/>
        <v>128</v>
      </c>
      <c r="Z35" s="151">
        <f>'[9]Інвал.без.20'!T35</f>
        <v>24</v>
      </c>
      <c r="AA35" s="151">
        <f>'[9]Інвал.без.2021'!T35</f>
        <v>26</v>
      </c>
      <c r="AB35" s="152">
        <f t="shared" si="8"/>
        <v>108.33333333333333</v>
      </c>
    </row>
    <row r="36" spans="1:28" ht="15">
      <c r="A36" s="173" t="s">
        <v>92</v>
      </c>
      <c r="B36" s="151">
        <f>'[9]Інвал.без.20'!D36+'[9]Інвал.облік.20'!K36-'[9]Інвал.облік.20'!L36+'[9]Інвал.облік.20'!M36</f>
        <v>505</v>
      </c>
      <c r="C36" s="151">
        <f>'[9]Інвал.без.2021'!D36+'[9]Інвал.облік 21'!K36-'[9]Інвал.облік 21'!L36+'[9]Інвал.облік 21'!M36</f>
        <v>476</v>
      </c>
      <c r="D36" s="152">
        <f t="shared" si="0"/>
        <v>94.257425742574256</v>
      </c>
      <c r="E36" s="151">
        <f>'[9]Інвал.без.20'!D36</f>
        <v>449</v>
      </c>
      <c r="F36" s="151">
        <f>'[9]Інвал.без.2021'!D36</f>
        <v>407</v>
      </c>
      <c r="G36" s="152">
        <f t="shared" si="1"/>
        <v>90.645879732739417</v>
      </c>
      <c r="H36" s="151">
        <f>'[9]Інвал.без.20'!F36+'[9]Інвал.облік.20'!D36</f>
        <v>71</v>
      </c>
      <c r="I36" s="151">
        <f>'[9]Інвал.без.2021'!F36+'[9]Інвал.облік 21'!D36</f>
        <v>63</v>
      </c>
      <c r="J36" s="152">
        <f t="shared" si="2"/>
        <v>88.732394366197184</v>
      </c>
      <c r="K36" s="151">
        <f>'[9]Інвал.без.20'!J36</f>
        <v>6</v>
      </c>
      <c r="L36" s="151">
        <f>'[9]Інвал.без.2021'!J36</f>
        <v>9</v>
      </c>
      <c r="M36" s="152">
        <f t="shared" si="3"/>
        <v>150</v>
      </c>
      <c r="N36" s="151">
        <f>'[9]Інвал.без.20'!$K$7+'[9]Інвал.без.20'!L36</f>
        <v>17</v>
      </c>
      <c r="O36" s="151">
        <f>'[9]Інвал.без.2021'!K36+'[9]Інвал.без.2021'!L36</f>
        <v>0</v>
      </c>
      <c r="P36" s="152">
        <f t="shared" si="4"/>
        <v>0</v>
      </c>
      <c r="Q36" s="151">
        <f>'[9]2ПН11 2020'!E39</f>
        <v>431</v>
      </c>
      <c r="R36" s="151">
        <f>'[9]2ПН11 2021'!E39</f>
        <v>365</v>
      </c>
      <c r="S36" s="152">
        <f t="shared" si="5"/>
        <v>84.686774941995353</v>
      </c>
      <c r="T36" s="151">
        <f>'[9]Інвал.без.20'!P36+'[9]Інвал.облік.20'!M36</f>
        <v>240</v>
      </c>
      <c r="U36" s="151">
        <f>'[9]Інвал.без.2021'!P36+'[9]Інвал.облік 21'!M36</f>
        <v>145</v>
      </c>
      <c r="V36" s="152">
        <f t="shared" si="6"/>
        <v>60.416666666666664</v>
      </c>
      <c r="W36" s="151">
        <f>'[9]Інвал.без.20'!P36</f>
        <v>188</v>
      </c>
      <c r="X36" s="151">
        <f>'[9]Інвал.без.2021'!P36</f>
        <v>106</v>
      </c>
      <c r="Y36" s="152">
        <f t="shared" si="7"/>
        <v>56.38297872340425</v>
      </c>
      <c r="Z36" s="151">
        <f>'[9]Інвал.без.20'!T36</f>
        <v>167</v>
      </c>
      <c r="AA36" s="151">
        <f>'[9]Інвал.без.2021'!T36</f>
        <v>89</v>
      </c>
      <c r="AB36" s="152">
        <f t="shared" si="8"/>
        <v>53.293413173652695</v>
      </c>
    </row>
    <row r="37" spans="1:28"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</row>
    <row r="38" spans="1:28"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</row>
    <row r="39" spans="1:28"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</row>
    <row r="40" spans="1:28"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</row>
    <row r="41" spans="1:28"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</row>
    <row r="42" spans="1:28"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</row>
    <row r="43" spans="1:28"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</row>
    <row r="44" spans="1:28"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</row>
    <row r="45" spans="1:28"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</row>
    <row r="46" spans="1:28"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</row>
    <row r="47" spans="1:28"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</row>
    <row r="48" spans="1:28"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</row>
    <row r="49" spans="11:25"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</row>
    <row r="50" spans="11:25"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</row>
    <row r="51" spans="11:25"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</row>
    <row r="52" spans="11:25"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1:25"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</row>
    <row r="54" spans="11:25"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</row>
    <row r="55" spans="11:25"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</row>
    <row r="56" spans="11:25"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</row>
    <row r="57" spans="11:25"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</row>
    <row r="58" spans="11:25"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</row>
    <row r="59" spans="11:25"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</row>
    <row r="60" spans="11:25"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</row>
    <row r="61" spans="11:25"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</row>
    <row r="62" spans="11:25"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</row>
    <row r="63" spans="11:25"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</row>
    <row r="64" spans="11:25"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</row>
    <row r="65" spans="11:25"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</row>
    <row r="66" spans="11:25"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</row>
    <row r="67" spans="11:25"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</row>
    <row r="68" spans="11:25"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</row>
    <row r="69" spans="11:25"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</row>
    <row r="70" spans="11:25"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</row>
    <row r="71" spans="11:25"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</row>
    <row r="72" spans="11:25"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</row>
    <row r="73" spans="11:25"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</row>
    <row r="74" spans="11:25"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</row>
    <row r="75" spans="11:25"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</row>
    <row r="76" spans="11:25"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</row>
    <row r="77" spans="11:25"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</row>
    <row r="78" spans="11:25"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</row>
    <row r="79" spans="11:25"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</row>
    <row r="80" spans="11:25"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</row>
    <row r="81" spans="11:25"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</row>
    <row r="82" spans="11:25"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</row>
    <row r="83" spans="11:25"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</row>
    <row r="84" spans="11:25"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</row>
    <row r="85" spans="11:25"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</row>
    <row r="86" spans="11:25"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</row>
    <row r="87" spans="11:25"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</row>
    <row r="88" spans="11:25"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3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19"/>
  <sheetViews>
    <sheetView view="pageBreakPreview" zoomScale="80" zoomScaleNormal="70" zoomScaleSheetLayoutView="80" workbookViewId="0">
      <selection activeCell="G11" sqref="G11"/>
    </sheetView>
  </sheetViews>
  <sheetFormatPr defaultColWidth="8" defaultRowHeight="12.75"/>
  <cols>
    <col min="1" max="1" width="61.7109375" style="58" customWidth="1"/>
    <col min="2" max="2" width="16.28515625" style="68" customWidth="1"/>
    <col min="3" max="3" width="15.7109375" style="68" customWidth="1"/>
    <col min="4" max="4" width="12.5703125" style="58" customWidth="1"/>
    <col min="5" max="5" width="12.42578125" style="58" customWidth="1"/>
    <col min="6" max="16384" width="8" style="58"/>
  </cols>
  <sheetData>
    <row r="1" spans="1:9" ht="80.25" customHeight="1">
      <c r="A1" s="84" t="s">
        <v>56</v>
      </c>
      <c r="B1" s="84"/>
      <c r="C1" s="84"/>
      <c r="D1" s="84"/>
      <c r="E1" s="84"/>
    </row>
    <row r="2" spans="1:9" ht="9.75" customHeight="1">
      <c r="A2" s="175"/>
      <c r="B2" s="175"/>
      <c r="C2" s="175"/>
      <c r="D2" s="175"/>
      <c r="E2" s="175"/>
    </row>
    <row r="3" spans="1:9" s="2" customFormat="1" ht="23.25" customHeight="1">
      <c r="A3" s="106" t="s">
        <v>0</v>
      </c>
      <c r="B3" s="85" t="s">
        <v>129</v>
      </c>
      <c r="C3" s="85" t="s">
        <v>130</v>
      </c>
      <c r="D3" s="176" t="s">
        <v>2</v>
      </c>
      <c r="E3" s="177"/>
    </row>
    <row r="4" spans="1:9" s="2" customFormat="1" ht="30">
      <c r="A4" s="109"/>
      <c r="B4" s="86"/>
      <c r="C4" s="86"/>
      <c r="D4" s="110" t="s">
        <v>3</v>
      </c>
      <c r="E4" s="111" t="s">
        <v>4</v>
      </c>
    </row>
    <row r="5" spans="1:9" s="4" customFormat="1" ht="15.75" customHeight="1">
      <c r="A5" s="3" t="s">
        <v>9</v>
      </c>
      <c r="B5" s="3">
        <v>1</v>
      </c>
      <c r="C5" s="3">
        <v>2</v>
      </c>
      <c r="D5" s="3">
        <v>3</v>
      </c>
      <c r="E5" s="3">
        <v>4</v>
      </c>
    </row>
    <row r="6" spans="1:9" s="4" customFormat="1" ht="29.25" customHeight="1">
      <c r="A6" s="5" t="s">
        <v>93</v>
      </c>
      <c r="B6" s="24">
        <f>'[9]АТО-1 20'!$B$9+'[9]АТО 7 20'!$J$8-'[9]АТО 7 20'!$K$8+'[9]АТО 7 20'!$L$8</f>
        <v>1537</v>
      </c>
      <c r="C6" s="25">
        <f>'[9]АТО-1 21'!$B$9+'[9]АТО7 21'!$J$8-'[9]АТО7 21'!$K$8+'[9]АТО7 21'!$L$8</f>
        <v>1568</v>
      </c>
      <c r="D6" s="26">
        <f>C6/B6*100</f>
        <v>102.01691607026675</v>
      </c>
      <c r="E6" s="159">
        <f>C6-B6</f>
        <v>31</v>
      </c>
      <c r="I6" s="6"/>
    </row>
    <row r="7" spans="1:9" s="2" customFormat="1" ht="29.25" customHeight="1">
      <c r="A7" s="5" t="s">
        <v>94</v>
      </c>
      <c r="B7" s="178">
        <f>'[9]АТО-1 20'!$B$9</f>
        <v>1418</v>
      </c>
      <c r="C7" s="179">
        <f>'[9]АТО-1 21'!$B$9</f>
        <v>1414</v>
      </c>
      <c r="D7" s="26">
        <f t="shared" ref="D7:D11" si="0">C7/B7*100</f>
        <v>99.717912552891391</v>
      </c>
      <c r="E7" s="159">
        <f t="shared" ref="E7:E11" si="1">C7-B7</f>
        <v>-4</v>
      </c>
      <c r="I7" s="6"/>
    </row>
    <row r="8" spans="1:9" s="2" customFormat="1" ht="48.75" customHeight="1">
      <c r="A8" s="7" t="s">
        <v>95</v>
      </c>
      <c r="B8" s="178">
        <f>'[9]АТО-1 20'!$E$9+'[9]АТО 7 20'!$D$8</f>
        <v>309</v>
      </c>
      <c r="C8" s="179">
        <f>'[9]АТО-1 21'!$E$9+'[9]АТО7 21'!$D$8</f>
        <v>312</v>
      </c>
      <c r="D8" s="26">
        <f t="shared" si="0"/>
        <v>100.97087378640776</v>
      </c>
      <c r="E8" s="159">
        <f t="shared" si="1"/>
        <v>3</v>
      </c>
      <c r="I8" s="6"/>
    </row>
    <row r="9" spans="1:9" s="2" customFormat="1" ht="34.5" customHeight="1">
      <c r="A9" s="8" t="s">
        <v>96</v>
      </c>
      <c r="B9" s="178">
        <f>'[9]АТО-1 20'!$J$9</f>
        <v>32</v>
      </c>
      <c r="C9" s="179">
        <f>'[9]АТО-1 21'!$J$9</f>
        <v>26</v>
      </c>
      <c r="D9" s="26">
        <f t="shared" si="0"/>
        <v>81.25</v>
      </c>
      <c r="E9" s="159">
        <f t="shared" si="1"/>
        <v>-6</v>
      </c>
      <c r="I9" s="6"/>
    </row>
    <row r="10" spans="1:9" s="2" customFormat="1" ht="48.75" customHeight="1">
      <c r="A10" s="8" t="s">
        <v>97</v>
      </c>
      <c r="B10" s="178">
        <f>'[9]АТО-1 20'!$N$9+'[9]АТО-1 20'!$O$9</f>
        <v>17</v>
      </c>
      <c r="C10" s="179">
        <f>'[9]АТО-1 21'!$N$9+'[9]АТО-1 21'!$O$9</f>
        <v>13</v>
      </c>
      <c r="D10" s="26">
        <f t="shared" si="0"/>
        <v>76.470588235294116</v>
      </c>
      <c r="E10" s="159">
        <f t="shared" si="1"/>
        <v>-4</v>
      </c>
      <c r="I10" s="6"/>
    </row>
    <row r="11" spans="1:9" s="2" customFormat="1" ht="54.75" customHeight="1">
      <c r="A11" s="8" t="s">
        <v>98</v>
      </c>
      <c r="B11" s="158">
        <f>'[9]2ПН11 2020'!$M$10</f>
        <v>1311</v>
      </c>
      <c r="C11" s="27">
        <f>'[9]2ПН11 2021'!$M$10</f>
        <v>1326</v>
      </c>
      <c r="D11" s="26">
        <f t="shared" si="0"/>
        <v>101.14416475972541</v>
      </c>
      <c r="E11" s="159">
        <f t="shared" si="1"/>
        <v>15</v>
      </c>
      <c r="I11" s="6"/>
    </row>
    <row r="12" spans="1:9" s="2" customFormat="1" ht="12.75" customHeight="1">
      <c r="A12" s="114" t="s">
        <v>15</v>
      </c>
      <c r="B12" s="115"/>
      <c r="C12" s="115"/>
      <c r="D12" s="115"/>
      <c r="E12" s="115"/>
      <c r="I12" s="6"/>
    </row>
    <row r="13" spans="1:9" s="2" customFormat="1" ht="18" customHeight="1">
      <c r="A13" s="116"/>
      <c r="B13" s="117"/>
      <c r="C13" s="117"/>
      <c r="D13" s="117"/>
      <c r="E13" s="117"/>
      <c r="I13" s="6"/>
    </row>
    <row r="14" spans="1:9" s="2" customFormat="1" ht="20.25" customHeight="1">
      <c r="A14" s="106" t="s">
        <v>0</v>
      </c>
      <c r="B14" s="118" t="s">
        <v>126</v>
      </c>
      <c r="C14" s="118" t="s">
        <v>127</v>
      </c>
      <c r="D14" s="176" t="s">
        <v>2</v>
      </c>
      <c r="E14" s="177"/>
      <c r="I14" s="6"/>
    </row>
    <row r="15" spans="1:9" ht="39.75" customHeight="1">
      <c r="A15" s="109"/>
      <c r="B15" s="118"/>
      <c r="C15" s="118"/>
      <c r="D15" s="180" t="s">
        <v>3</v>
      </c>
      <c r="E15" s="111" t="s">
        <v>7</v>
      </c>
      <c r="I15" s="6"/>
    </row>
    <row r="16" spans="1:9" ht="28.5" customHeight="1">
      <c r="A16" s="5" t="s">
        <v>93</v>
      </c>
      <c r="B16" s="24">
        <f>'[9]АТО-1 20'!$P$9+'[9]АТО 7 20'!$L$8</f>
        <v>713</v>
      </c>
      <c r="C16" s="27">
        <f>'[9]АТО-1 21'!$P$9+'[9]АТО7 21'!$L$8</f>
        <v>600</v>
      </c>
      <c r="D16" s="28">
        <f>C16/B16*100</f>
        <v>84.151472650771382</v>
      </c>
      <c r="E16" s="162">
        <f>C16-B16</f>
        <v>-113</v>
      </c>
      <c r="I16" s="6"/>
    </row>
    <row r="17" spans="1:9" ht="25.5" customHeight="1">
      <c r="A17" s="1" t="s">
        <v>99</v>
      </c>
      <c r="B17" s="181">
        <f>'[9]АТО-1 20'!$P$9</f>
        <v>597</v>
      </c>
      <c r="C17" s="27">
        <f>'[9]АТО-1 21'!$P$9</f>
        <v>495</v>
      </c>
      <c r="D17" s="28">
        <f t="shared" ref="D17:D18" si="2">C17/B17*100</f>
        <v>82.914572864321613</v>
      </c>
      <c r="E17" s="162">
        <f t="shared" ref="E17:E18" si="3">C17-B17</f>
        <v>-102</v>
      </c>
      <c r="I17" s="6"/>
    </row>
    <row r="18" spans="1:9" ht="27.75" customHeight="1">
      <c r="A18" s="1" t="s">
        <v>100</v>
      </c>
      <c r="B18" s="181">
        <f>'[9]АТО-1 20'!$Q$9</f>
        <v>547</v>
      </c>
      <c r="C18" s="27">
        <f>'[9]АТО-1 21'!$Q$9</f>
        <v>455</v>
      </c>
      <c r="D18" s="28">
        <f t="shared" si="2"/>
        <v>83.180987202925053</v>
      </c>
      <c r="E18" s="162">
        <f t="shared" si="3"/>
        <v>-92</v>
      </c>
      <c r="I18" s="6"/>
    </row>
    <row r="19" spans="1:9">
      <c r="C19" s="67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C37"/>
  <sheetViews>
    <sheetView view="pageBreakPreview" zoomScale="85" zoomScaleNormal="85" zoomScaleSheetLayoutView="85" workbookViewId="0">
      <selection activeCell="H23" sqref="H23"/>
    </sheetView>
  </sheetViews>
  <sheetFormatPr defaultRowHeight="15.75"/>
  <cols>
    <col min="1" max="1" width="28.5703125" style="55" customWidth="1"/>
    <col min="2" max="2" width="10.42578125" style="55" customWidth="1"/>
    <col min="3" max="3" width="9.42578125" style="55" customWidth="1"/>
    <col min="4" max="4" width="8.5703125" style="55" customWidth="1"/>
    <col min="5" max="5" width="11" style="51" customWidth="1"/>
    <col min="6" max="6" width="11.140625" style="51" customWidth="1"/>
    <col min="7" max="7" width="12" style="237" customWidth="1"/>
    <col min="8" max="8" width="10.140625" style="51" customWidth="1"/>
    <col min="9" max="9" width="8.85546875" style="51" customWidth="1"/>
    <col min="10" max="10" width="10" style="237" customWidth="1"/>
    <col min="11" max="11" width="8.140625" style="51" customWidth="1"/>
    <col min="12" max="12" width="7.5703125" style="51" customWidth="1"/>
    <col min="13" max="13" width="9.85546875" style="237" customWidth="1"/>
    <col min="14" max="15" width="8.7109375" style="237" customWidth="1"/>
    <col min="16" max="16" width="11.140625" style="237" customWidth="1"/>
    <col min="17" max="17" width="8.140625" style="51" customWidth="1"/>
    <col min="18" max="18" width="8.7109375" style="51" customWidth="1"/>
    <col min="19" max="19" width="9.140625" style="237" customWidth="1"/>
    <col min="20" max="21" width="9.28515625" style="51" customWidth="1"/>
    <col min="22" max="22" width="9.7109375" style="237" customWidth="1"/>
    <col min="23" max="24" width="9.5703125" style="51" customWidth="1"/>
    <col min="25" max="25" width="9.5703125" style="237" customWidth="1"/>
    <col min="26" max="26" width="9.5703125" style="51" customWidth="1"/>
    <col min="27" max="27" width="9.5703125" style="54" customWidth="1"/>
    <col min="28" max="28" width="16.42578125" style="237" customWidth="1"/>
    <col min="29" max="31" width="9.140625" style="51"/>
    <col min="32" max="32" width="10.85546875" style="51" bestFit="1" customWidth="1"/>
    <col min="33" max="253" width="9.140625" style="51"/>
    <col min="254" max="254" width="18.7109375" style="51" customWidth="1"/>
    <col min="255" max="256" width="9.42578125" style="51" customWidth="1"/>
    <col min="257" max="257" width="7.7109375" style="51" customWidth="1"/>
    <col min="258" max="258" width="9.28515625" style="51" customWidth="1"/>
    <col min="259" max="259" width="9.85546875" style="51" customWidth="1"/>
    <col min="260" max="260" width="7.140625" style="51" customWidth="1"/>
    <col min="261" max="261" width="8.5703125" style="51" customWidth="1"/>
    <col min="262" max="262" width="8.85546875" style="51" customWidth="1"/>
    <col min="263" max="263" width="7.140625" style="51" customWidth="1"/>
    <col min="264" max="264" width="9" style="51" customWidth="1"/>
    <col min="265" max="265" width="8.7109375" style="51" customWidth="1"/>
    <col min="266" max="266" width="6.5703125" style="51" customWidth="1"/>
    <col min="267" max="267" width="8.140625" style="51" customWidth="1"/>
    <col min="268" max="268" width="7.5703125" style="51" customWidth="1"/>
    <col min="269" max="269" width="7" style="51" customWidth="1"/>
    <col min="270" max="271" width="8.7109375" style="51" customWidth="1"/>
    <col min="272" max="272" width="7.28515625" style="51" customWidth="1"/>
    <col min="273" max="273" width="8.140625" style="51" customWidth="1"/>
    <col min="274" max="274" width="8.7109375" style="51" customWidth="1"/>
    <col min="275" max="275" width="6.42578125" style="51" customWidth="1"/>
    <col min="276" max="277" width="9.28515625" style="51" customWidth="1"/>
    <col min="278" max="278" width="6.42578125" style="51" customWidth="1"/>
    <col min="279" max="280" width="9.5703125" style="51" customWidth="1"/>
    <col min="281" max="281" width="6.42578125" style="51" customWidth="1"/>
    <col min="282" max="283" width="9.5703125" style="51" customWidth="1"/>
    <col min="284" max="284" width="6.7109375" style="51" customWidth="1"/>
    <col min="285" max="287" width="9.140625" style="51"/>
    <col min="288" max="288" width="10.85546875" style="51" bestFit="1" customWidth="1"/>
    <col min="289" max="509" width="9.140625" style="51"/>
    <col min="510" max="510" width="18.7109375" style="51" customWidth="1"/>
    <col min="511" max="512" width="9.42578125" style="51" customWidth="1"/>
    <col min="513" max="513" width="7.7109375" style="51" customWidth="1"/>
    <col min="514" max="514" width="9.28515625" style="51" customWidth="1"/>
    <col min="515" max="515" width="9.85546875" style="51" customWidth="1"/>
    <col min="516" max="516" width="7.140625" style="51" customWidth="1"/>
    <col min="517" max="517" width="8.5703125" style="51" customWidth="1"/>
    <col min="518" max="518" width="8.85546875" style="51" customWidth="1"/>
    <col min="519" max="519" width="7.140625" style="51" customWidth="1"/>
    <col min="520" max="520" width="9" style="51" customWidth="1"/>
    <col min="521" max="521" width="8.7109375" style="51" customWidth="1"/>
    <col min="522" max="522" width="6.5703125" style="51" customWidth="1"/>
    <col min="523" max="523" width="8.140625" style="51" customWidth="1"/>
    <col min="524" max="524" width="7.5703125" style="51" customWidth="1"/>
    <col min="525" max="525" width="7" style="51" customWidth="1"/>
    <col min="526" max="527" width="8.7109375" style="51" customWidth="1"/>
    <col min="528" max="528" width="7.28515625" style="51" customWidth="1"/>
    <col min="529" max="529" width="8.140625" style="51" customWidth="1"/>
    <col min="530" max="530" width="8.7109375" style="51" customWidth="1"/>
    <col min="531" max="531" width="6.42578125" style="51" customWidth="1"/>
    <col min="532" max="533" width="9.28515625" style="51" customWidth="1"/>
    <col min="534" max="534" width="6.42578125" style="51" customWidth="1"/>
    <col min="535" max="536" width="9.5703125" style="51" customWidth="1"/>
    <col min="537" max="537" width="6.42578125" style="51" customWidth="1"/>
    <col min="538" max="539" width="9.5703125" style="51" customWidth="1"/>
    <col min="540" max="540" width="6.7109375" style="51" customWidth="1"/>
    <col min="541" max="543" width="9.140625" style="51"/>
    <col min="544" max="544" width="10.85546875" style="51" bestFit="1" customWidth="1"/>
    <col min="545" max="765" width="9.140625" style="51"/>
    <col min="766" max="766" width="18.7109375" style="51" customWidth="1"/>
    <col min="767" max="768" width="9.42578125" style="51" customWidth="1"/>
    <col min="769" max="769" width="7.7109375" style="51" customWidth="1"/>
    <col min="770" max="770" width="9.28515625" style="51" customWidth="1"/>
    <col min="771" max="771" width="9.85546875" style="51" customWidth="1"/>
    <col min="772" max="772" width="7.140625" style="51" customWidth="1"/>
    <col min="773" max="773" width="8.5703125" style="51" customWidth="1"/>
    <col min="774" max="774" width="8.85546875" style="51" customWidth="1"/>
    <col min="775" max="775" width="7.140625" style="51" customWidth="1"/>
    <col min="776" max="776" width="9" style="51" customWidth="1"/>
    <col min="777" max="777" width="8.7109375" style="51" customWidth="1"/>
    <col min="778" max="778" width="6.5703125" style="51" customWidth="1"/>
    <col min="779" max="779" width="8.140625" style="51" customWidth="1"/>
    <col min="780" max="780" width="7.5703125" style="51" customWidth="1"/>
    <col min="781" max="781" width="7" style="51" customWidth="1"/>
    <col min="782" max="783" width="8.7109375" style="51" customWidth="1"/>
    <col min="784" max="784" width="7.28515625" style="51" customWidth="1"/>
    <col min="785" max="785" width="8.140625" style="51" customWidth="1"/>
    <col min="786" max="786" width="8.7109375" style="51" customWidth="1"/>
    <col min="787" max="787" width="6.42578125" style="51" customWidth="1"/>
    <col min="788" max="789" width="9.28515625" style="51" customWidth="1"/>
    <col min="790" max="790" width="6.42578125" style="51" customWidth="1"/>
    <col min="791" max="792" width="9.5703125" style="51" customWidth="1"/>
    <col min="793" max="793" width="6.42578125" style="51" customWidth="1"/>
    <col min="794" max="795" width="9.5703125" style="51" customWidth="1"/>
    <col min="796" max="796" width="6.7109375" style="51" customWidth="1"/>
    <col min="797" max="799" width="9.140625" style="51"/>
    <col min="800" max="800" width="10.85546875" style="51" bestFit="1" customWidth="1"/>
    <col min="801" max="1021" width="9.140625" style="51"/>
    <col min="1022" max="1022" width="18.7109375" style="51" customWidth="1"/>
    <col min="1023" max="1024" width="9.42578125" style="51" customWidth="1"/>
    <col min="1025" max="1025" width="7.7109375" style="51" customWidth="1"/>
    <col min="1026" max="1026" width="9.28515625" style="51" customWidth="1"/>
    <col min="1027" max="1027" width="9.85546875" style="51" customWidth="1"/>
    <col min="1028" max="1028" width="7.140625" style="51" customWidth="1"/>
    <col min="1029" max="1029" width="8.5703125" style="51" customWidth="1"/>
    <col min="1030" max="1030" width="8.85546875" style="51" customWidth="1"/>
    <col min="1031" max="1031" width="7.140625" style="51" customWidth="1"/>
    <col min="1032" max="1032" width="9" style="51" customWidth="1"/>
    <col min="1033" max="1033" width="8.7109375" style="51" customWidth="1"/>
    <col min="1034" max="1034" width="6.5703125" style="51" customWidth="1"/>
    <col min="1035" max="1035" width="8.140625" style="51" customWidth="1"/>
    <col min="1036" max="1036" width="7.5703125" style="51" customWidth="1"/>
    <col min="1037" max="1037" width="7" style="51" customWidth="1"/>
    <col min="1038" max="1039" width="8.7109375" style="51" customWidth="1"/>
    <col min="1040" max="1040" width="7.28515625" style="51" customWidth="1"/>
    <col min="1041" max="1041" width="8.140625" style="51" customWidth="1"/>
    <col min="1042" max="1042" width="8.7109375" style="51" customWidth="1"/>
    <col min="1043" max="1043" width="6.42578125" style="51" customWidth="1"/>
    <col min="1044" max="1045" width="9.28515625" style="51" customWidth="1"/>
    <col min="1046" max="1046" width="6.42578125" style="51" customWidth="1"/>
    <col min="1047" max="1048" width="9.5703125" style="51" customWidth="1"/>
    <col min="1049" max="1049" width="6.42578125" style="51" customWidth="1"/>
    <col min="1050" max="1051" width="9.5703125" style="51" customWidth="1"/>
    <col min="1052" max="1052" width="6.7109375" style="51" customWidth="1"/>
    <col min="1053" max="1055" width="9.140625" style="51"/>
    <col min="1056" max="1056" width="10.85546875" style="51" bestFit="1" customWidth="1"/>
    <col min="1057" max="1277" width="9.140625" style="51"/>
    <col min="1278" max="1278" width="18.7109375" style="51" customWidth="1"/>
    <col min="1279" max="1280" width="9.42578125" style="51" customWidth="1"/>
    <col min="1281" max="1281" width="7.7109375" style="51" customWidth="1"/>
    <col min="1282" max="1282" width="9.28515625" style="51" customWidth="1"/>
    <col min="1283" max="1283" width="9.85546875" style="51" customWidth="1"/>
    <col min="1284" max="1284" width="7.140625" style="51" customWidth="1"/>
    <col min="1285" max="1285" width="8.5703125" style="51" customWidth="1"/>
    <col min="1286" max="1286" width="8.85546875" style="51" customWidth="1"/>
    <col min="1287" max="1287" width="7.140625" style="51" customWidth="1"/>
    <col min="1288" max="1288" width="9" style="51" customWidth="1"/>
    <col min="1289" max="1289" width="8.7109375" style="51" customWidth="1"/>
    <col min="1290" max="1290" width="6.5703125" style="51" customWidth="1"/>
    <col min="1291" max="1291" width="8.140625" style="51" customWidth="1"/>
    <col min="1292" max="1292" width="7.5703125" style="51" customWidth="1"/>
    <col min="1293" max="1293" width="7" style="51" customWidth="1"/>
    <col min="1294" max="1295" width="8.7109375" style="51" customWidth="1"/>
    <col min="1296" max="1296" width="7.28515625" style="51" customWidth="1"/>
    <col min="1297" max="1297" width="8.140625" style="51" customWidth="1"/>
    <col min="1298" max="1298" width="8.7109375" style="51" customWidth="1"/>
    <col min="1299" max="1299" width="6.42578125" style="51" customWidth="1"/>
    <col min="1300" max="1301" width="9.28515625" style="51" customWidth="1"/>
    <col min="1302" max="1302" width="6.42578125" style="51" customWidth="1"/>
    <col min="1303" max="1304" width="9.5703125" style="51" customWidth="1"/>
    <col min="1305" max="1305" width="6.42578125" style="51" customWidth="1"/>
    <col min="1306" max="1307" width="9.5703125" style="51" customWidth="1"/>
    <col min="1308" max="1308" width="6.7109375" style="51" customWidth="1"/>
    <col min="1309" max="1311" width="9.140625" style="51"/>
    <col min="1312" max="1312" width="10.85546875" style="51" bestFit="1" customWidth="1"/>
    <col min="1313" max="1533" width="9.140625" style="51"/>
    <col min="1534" max="1534" width="18.7109375" style="51" customWidth="1"/>
    <col min="1535" max="1536" width="9.42578125" style="51" customWidth="1"/>
    <col min="1537" max="1537" width="7.7109375" style="51" customWidth="1"/>
    <col min="1538" max="1538" width="9.28515625" style="51" customWidth="1"/>
    <col min="1539" max="1539" width="9.85546875" style="51" customWidth="1"/>
    <col min="1540" max="1540" width="7.140625" style="51" customWidth="1"/>
    <col min="1541" max="1541" width="8.5703125" style="51" customWidth="1"/>
    <col min="1542" max="1542" width="8.85546875" style="51" customWidth="1"/>
    <col min="1543" max="1543" width="7.140625" style="51" customWidth="1"/>
    <col min="1544" max="1544" width="9" style="51" customWidth="1"/>
    <col min="1545" max="1545" width="8.7109375" style="51" customWidth="1"/>
    <col min="1546" max="1546" width="6.5703125" style="51" customWidth="1"/>
    <col min="1547" max="1547" width="8.140625" style="51" customWidth="1"/>
    <col min="1548" max="1548" width="7.5703125" style="51" customWidth="1"/>
    <col min="1549" max="1549" width="7" style="51" customWidth="1"/>
    <col min="1550" max="1551" width="8.7109375" style="51" customWidth="1"/>
    <col min="1552" max="1552" width="7.28515625" style="51" customWidth="1"/>
    <col min="1553" max="1553" width="8.140625" style="51" customWidth="1"/>
    <col min="1554" max="1554" width="8.7109375" style="51" customWidth="1"/>
    <col min="1555" max="1555" width="6.42578125" style="51" customWidth="1"/>
    <col min="1556" max="1557" width="9.28515625" style="51" customWidth="1"/>
    <col min="1558" max="1558" width="6.42578125" style="51" customWidth="1"/>
    <col min="1559" max="1560" width="9.5703125" style="51" customWidth="1"/>
    <col min="1561" max="1561" width="6.42578125" style="51" customWidth="1"/>
    <col min="1562" max="1563" width="9.5703125" style="51" customWidth="1"/>
    <col min="1564" max="1564" width="6.7109375" style="51" customWidth="1"/>
    <col min="1565" max="1567" width="9.140625" style="51"/>
    <col min="1568" max="1568" width="10.85546875" style="51" bestFit="1" customWidth="1"/>
    <col min="1569" max="1789" width="9.140625" style="51"/>
    <col min="1790" max="1790" width="18.7109375" style="51" customWidth="1"/>
    <col min="1791" max="1792" width="9.42578125" style="51" customWidth="1"/>
    <col min="1793" max="1793" width="7.7109375" style="51" customWidth="1"/>
    <col min="1794" max="1794" width="9.28515625" style="51" customWidth="1"/>
    <col min="1795" max="1795" width="9.85546875" style="51" customWidth="1"/>
    <col min="1796" max="1796" width="7.140625" style="51" customWidth="1"/>
    <col min="1797" max="1797" width="8.5703125" style="51" customWidth="1"/>
    <col min="1798" max="1798" width="8.85546875" style="51" customWidth="1"/>
    <col min="1799" max="1799" width="7.140625" style="51" customWidth="1"/>
    <col min="1800" max="1800" width="9" style="51" customWidth="1"/>
    <col min="1801" max="1801" width="8.7109375" style="51" customWidth="1"/>
    <col min="1802" max="1802" width="6.5703125" style="51" customWidth="1"/>
    <col min="1803" max="1803" width="8.140625" style="51" customWidth="1"/>
    <col min="1804" max="1804" width="7.5703125" style="51" customWidth="1"/>
    <col min="1805" max="1805" width="7" style="51" customWidth="1"/>
    <col min="1806" max="1807" width="8.7109375" style="51" customWidth="1"/>
    <col min="1808" max="1808" width="7.28515625" style="51" customWidth="1"/>
    <col min="1809" max="1809" width="8.140625" style="51" customWidth="1"/>
    <col min="1810" max="1810" width="8.7109375" style="51" customWidth="1"/>
    <col min="1811" max="1811" width="6.42578125" style="51" customWidth="1"/>
    <col min="1812" max="1813" width="9.28515625" style="51" customWidth="1"/>
    <col min="1814" max="1814" width="6.42578125" style="51" customWidth="1"/>
    <col min="1815" max="1816" width="9.5703125" style="51" customWidth="1"/>
    <col min="1817" max="1817" width="6.42578125" style="51" customWidth="1"/>
    <col min="1818" max="1819" width="9.5703125" style="51" customWidth="1"/>
    <col min="1820" max="1820" width="6.7109375" style="51" customWidth="1"/>
    <col min="1821" max="1823" width="9.140625" style="51"/>
    <col min="1824" max="1824" width="10.85546875" style="51" bestFit="1" customWidth="1"/>
    <col min="1825" max="2045" width="9.140625" style="51"/>
    <col min="2046" max="2046" width="18.7109375" style="51" customWidth="1"/>
    <col min="2047" max="2048" width="9.42578125" style="51" customWidth="1"/>
    <col min="2049" max="2049" width="7.7109375" style="51" customWidth="1"/>
    <col min="2050" max="2050" width="9.28515625" style="51" customWidth="1"/>
    <col min="2051" max="2051" width="9.85546875" style="51" customWidth="1"/>
    <col min="2052" max="2052" width="7.140625" style="51" customWidth="1"/>
    <col min="2053" max="2053" width="8.5703125" style="51" customWidth="1"/>
    <col min="2054" max="2054" width="8.85546875" style="51" customWidth="1"/>
    <col min="2055" max="2055" width="7.140625" style="51" customWidth="1"/>
    <col min="2056" max="2056" width="9" style="51" customWidth="1"/>
    <col min="2057" max="2057" width="8.7109375" style="51" customWidth="1"/>
    <col min="2058" max="2058" width="6.5703125" style="51" customWidth="1"/>
    <col min="2059" max="2059" width="8.140625" style="51" customWidth="1"/>
    <col min="2060" max="2060" width="7.5703125" style="51" customWidth="1"/>
    <col min="2061" max="2061" width="7" style="51" customWidth="1"/>
    <col min="2062" max="2063" width="8.7109375" style="51" customWidth="1"/>
    <col min="2064" max="2064" width="7.28515625" style="51" customWidth="1"/>
    <col min="2065" max="2065" width="8.140625" style="51" customWidth="1"/>
    <col min="2066" max="2066" width="8.7109375" style="51" customWidth="1"/>
    <col min="2067" max="2067" width="6.42578125" style="51" customWidth="1"/>
    <col min="2068" max="2069" width="9.28515625" style="51" customWidth="1"/>
    <col min="2070" max="2070" width="6.42578125" style="51" customWidth="1"/>
    <col min="2071" max="2072" width="9.5703125" style="51" customWidth="1"/>
    <col min="2073" max="2073" width="6.42578125" style="51" customWidth="1"/>
    <col min="2074" max="2075" width="9.5703125" style="51" customWidth="1"/>
    <col min="2076" max="2076" width="6.7109375" style="51" customWidth="1"/>
    <col min="2077" max="2079" width="9.140625" style="51"/>
    <col min="2080" max="2080" width="10.85546875" style="51" bestFit="1" customWidth="1"/>
    <col min="2081" max="2301" width="9.140625" style="51"/>
    <col min="2302" max="2302" width="18.7109375" style="51" customWidth="1"/>
    <col min="2303" max="2304" width="9.42578125" style="51" customWidth="1"/>
    <col min="2305" max="2305" width="7.7109375" style="51" customWidth="1"/>
    <col min="2306" max="2306" width="9.28515625" style="51" customWidth="1"/>
    <col min="2307" max="2307" width="9.85546875" style="51" customWidth="1"/>
    <col min="2308" max="2308" width="7.140625" style="51" customWidth="1"/>
    <col min="2309" max="2309" width="8.5703125" style="51" customWidth="1"/>
    <col min="2310" max="2310" width="8.85546875" style="51" customWidth="1"/>
    <col min="2311" max="2311" width="7.140625" style="51" customWidth="1"/>
    <col min="2312" max="2312" width="9" style="51" customWidth="1"/>
    <col min="2313" max="2313" width="8.7109375" style="51" customWidth="1"/>
    <col min="2314" max="2314" width="6.5703125" style="51" customWidth="1"/>
    <col min="2315" max="2315" width="8.140625" style="51" customWidth="1"/>
    <col min="2316" max="2316" width="7.5703125" style="51" customWidth="1"/>
    <col min="2317" max="2317" width="7" style="51" customWidth="1"/>
    <col min="2318" max="2319" width="8.7109375" style="51" customWidth="1"/>
    <col min="2320" max="2320" width="7.28515625" style="51" customWidth="1"/>
    <col min="2321" max="2321" width="8.140625" style="51" customWidth="1"/>
    <col min="2322" max="2322" width="8.7109375" style="51" customWidth="1"/>
    <col min="2323" max="2323" width="6.42578125" style="51" customWidth="1"/>
    <col min="2324" max="2325" width="9.28515625" style="51" customWidth="1"/>
    <col min="2326" max="2326" width="6.42578125" style="51" customWidth="1"/>
    <col min="2327" max="2328" width="9.5703125" style="51" customWidth="1"/>
    <col min="2329" max="2329" width="6.42578125" style="51" customWidth="1"/>
    <col min="2330" max="2331" width="9.5703125" style="51" customWidth="1"/>
    <col min="2332" max="2332" width="6.7109375" style="51" customWidth="1"/>
    <col min="2333" max="2335" width="9.140625" style="51"/>
    <col min="2336" max="2336" width="10.85546875" style="51" bestFit="1" customWidth="1"/>
    <col min="2337" max="2557" width="9.140625" style="51"/>
    <col min="2558" max="2558" width="18.7109375" style="51" customWidth="1"/>
    <col min="2559" max="2560" width="9.42578125" style="51" customWidth="1"/>
    <col min="2561" max="2561" width="7.7109375" style="51" customWidth="1"/>
    <col min="2562" max="2562" width="9.28515625" style="51" customWidth="1"/>
    <col min="2563" max="2563" width="9.85546875" style="51" customWidth="1"/>
    <col min="2564" max="2564" width="7.140625" style="51" customWidth="1"/>
    <col min="2565" max="2565" width="8.5703125" style="51" customWidth="1"/>
    <col min="2566" max="2566" width="8.85546875" style="51" customWidth="1"/>
    <col min="2567" max="2567" width="7.140625" style="51" customWidth="1"/>
    <col min="2568" max="2568" width="9" style="51" customWidth="1"/>
    <col min="2569" max="2569" width="8.7109375" style="51" customWidth="1"/>
    <col min="2570" max="2570" width="6.5703125" style="51" customWidth="1"/>
    <col min="2571" max="2571" width="8.140625" style="51" customWidth="1"/>
    <col min="2572" max="2572" width="7.5703125" style="51" customWidth="1"/>
    <col min="2573" max="2573" width="7" style="51" customWidth="1"/>
    <col min="2574" max="2575" width="8.7109375" style="51" customWidth="1"/>
    <col min="2576" max="2576" width="7.28515625" style="51" customWidth="1"/>
    <col min="2577" max="2577" width="8.140625" style="51" customWidth="1"/>
    <col min="2578" max="2578" width="8.7109375" style="51" customWidth="1"/>
    <col min="2579" max="2579" width="6.42578125" style="51" customWidth="1"/>
    <col min="2580" max="2581" width="9.28515625" style="51" customWidth="1"/>
    <col min="2582" max="2582" width="6.42578125" style="51" customWidth="1"/>
    <col min="2583" max="2584" width="9.5703125" style="51" customWidth="1"/>
    <col min="2585" max="2585" width="6.42578125" style="51" customWidth="1"/>
    <col min="2586" max="2587" width="9.5703125" style="51" customWidth="1"/>
    <col min="2588" max="2588" width="6.7109375" style="51" customWidth="1"/>
    <col min="2589" max="2591" width="9.140625" style="51"/>
    <col min="2592" max="2592" width="10.85546875" style="51" bestFit="1" customWidth="1"/>
    <col min="2593" max="2813" width="9.140625" style="51"/>
    <col min="2814" max="2814" width="18.7109375" style="51" customWidth="1"/>
    <col min="2815" max="2816" width="9.42578125" style="51" customWidth="1"/>
    <col min="2817" max="2817" width="7.7109375" style="51" customWidth="1"/>
    <col min="2818" max="2818" width="9.28515625" style="51" customWidth="1"/>
    <col min="2819" max="2819" width="9.85546875" style="51" customWidth="1"/>
    <col min="2820" max="2820" width="7.140625" style="51" customWidth="1"/>
    <col min="2821" max="2821" width="8.5703125" style="51" customWidth="1"/>
    <col min="2822" max="2822" width="8.85546875" style="51" customWidth="1"/>
    <col min="2823" max="2823" width="7.140625" style="51" customWidth="1"/>
    <col min="2824" max="2824" width="9" style="51" customWidth="1"/>
    <col min="2825" max="2825" width="8.7109375" style="51" customWidth="1"/>
    <col min="2826" max="2826" width="6.5703125" style="51" customWidth="1"/>
    <col min="2827" max="2827" width="8.140625" style="51" customWidth="1"/>
    <col min="2828" max="2828" width="7.5703125" style="51" customWidth="1"/>
    <col min="2829" max="2829" width="7" style="51" customWidth="1"/>
    <col min="2830" max="2831" width="8.7109375" style="51" customWidth="1"/>
    <col min="2832" max="2832" width="7.28515625" style="51" customWidth="1"/>
    <col min="2833" max="2833" width="8.140625" style="51" customWidth="1"/>
    <col min="2834" max="2834" width="8.7109375" style="51" customWidth="1"/>
    <col min="2835" max="2835" width="6.42578125" style="51" customWidth="1"/>
    <col min="2836" max="2837" width="9.28515625" style="51" customWidth="1"/>
    <col min="2838" max="2838" width="6.42578125" style="51" customWidth="1"/>
    <col min="2839" max="2840" width="9.5703125" style="51" customWidth="1"/>
    <col min="2841" max="2841" width="6.42578125" style="51" customWidth="1"/>
    <col min="2842" max="2843" width="9.5703125" style="51" customWidth="1"/>
    <col min="2844" max="2844" width="6.7109375" style="51" customWidth="1"/>
    <col min="2845" max="2847" width="9.140625" style="51"/>
    <col min="2848" max="2848" width="10.85546875" style="51" bestFit="1" customWidth="1"/>
    <col min="2849" max="3069" width="9.140625" style="51"/>
    <col min="3070" max="3070" width="18.7109375" style="51" customWidth="1"/>
    <col min="3071" max="3072" width="9.42578125" style="51" customWidth="1"/>
    <col min="3073" max="3073" width="7.7109375" style="51" customWidth="1"/>
    <col min="3074" max="3074" width="9.28515625" style="51" customWidth="1"/>
    <col min="3075" max="3075" width="9.85546875" style="51" customWidth="1"/>
    <col min="3076" max="3076" width="7.140625" style="51" customWidth="1"/>
    <col min="3077" max="3077" width="8.5703125" style="51" customWidth="1"/>
    <col min="3078" max="3078" width="8.85546875" style="51" customWidth="1"/>
    <col min="3079" max="3079" width="7.140625" style="51" customWidth="1"/>
    <col min="3080" max="3080" width="9" style="51" customWidth="1"/>
    <col min="3081" max="3081" width="8.7109375" style="51" customWidth="1"/>
    <col min="3082" max="3082" width="6.5703125" style="51" customWidth="1"/>
    <col min="3083" max="3083" width="8.140625" style="51" customWidth="1"/>
    <col min="3084" max="3084" width="7.5703125" style="51" customWidth="1"/>
    <col min="3085" max="3085" width="7" style="51" customWidth="1"/>
    <col min="3086" max="3087" width="8.7109375" style="51" customWidth="1"/>
    <col min="3088" max="3088" width="7.28515625" style="51" customWidth="1"/>
    <col min="3089" max="3089" width="8.140625" style="51" customWidth="1"/>
    <col min="3090" max="3090" width="8.7109375" style="51" customWidth="1"/>
    <col min="3091" max="3091" width="6.42578125" style="51" customWidth="1"/>
    <col min="3092" max="3093" width="9.28515625" style="51" customWidth="1"/>
    <col min="3094" max="3094" width="6.42578125" style="51" customWidth="1"/>
    <col min="3095" max="3096" width="9.5703125" style="51" customWidth="1"/>
    <col min="3097" max="3097" width="6.42578125" style="51" customWidth="1"/>
    <col min="3098" max="3099" width="9.5703125" style="51" customWidth="1"/>
    <col min="3100" max="3100" width="6.7109375" style="51" customWidth="1"/>
    <col min="3101" max="3103" width="9.140625" style="51"/>
    <col min="3104" max="3104" width="10.85546875" style="51" bestFit="1" customWidth="1"/>
    <col min="3105" max="3325" width="9.140625" style="51"/>
    <col min="3326" max="3326" width="18.7109375" style="51" customWidth="1"/>
    <col min="3327" max="3328" width="9.42578125" style="51" customWidth="1"/>
    <col min="3329" max="3329" width="7.7109375" style="51" customWidth="1"/>
    <col min="3330" max="3330" width="9.28515625" style="51" customWidth="1"/>
    <col min="3331" max="3331" width="9.85546875" style="51" customWidth="1"/>
    <col min="3332" max="3332" width="7.140625" style="51" customWidth="1"/>
    <col min="3333" max="3333" width="8.5703125" style="51" customWidth="1"/>
    <col min="3334" max="3334" width="8.85546875" style="51" customWidth="1"/>
    <col min="3335" max="3335" width="7.140625" style="51" customWidth="1"/>
    <col min="3336" max="3336" width="9" style="51" customWidth="1"/>
    <col min="3337" max="3337" width="8.7109375" style="51" customWidth="1"/>
    <col min="3338" max="3338" width="6.5703125" style="51" customWidth="1"/>
    <col min="3339" max="3339" width="8.140625" style="51" customWidth="1"/>
    <col min="3340" max="3340" width="7.5703125" style="51" customWidth="1"/>
    <col min="3341" max="3341" width="7" style="51" customWidth="1"/>
    <col min="3342" max="3343" width="8.7109375" style="51" customWidth="1"/>
    <col min="3344" max="3344" width="7.28515625" style="51" customWidth="1"/>
    <col min="3345" max="3345" width="8.140625" style="51" customWidth="1"/>
    <col min="3346" max="3346" width="8.7109375" style="51" customWidth="1"/>
    <col min="3347" max="3347" width="6.42578125" style="51" customWidth="1"/>
    <col min="3348" max="3349" width="9.28515625" style="51" customWidth="1"/>
    <col min="3350" max="3350" width="6.42578125" style="51" customWidth="1"/>
    <col min="3351" max="3352" width="9.5703125" style="51" customWidth="1"/>
    <col min="3353" max="3353" width="6.42578125" style="51" customWidth="1"/>
    <col min="3354" max="3355" width="9.5703125" style="51" customWidth="1"/>
    <col min="3356" max="3356" width="6.7109375" style="51" customWidth="1"/>
    <col min="3357" max="3359" width="9.140625" style="51"/>
    <col min="3360" max="3360" width="10.85546875" style="51" bestFit="1" customWidth="1"/>
    <col min="3361" max="3581" width="9.140625" style="51"/>
    <col min="3582" max="3582" width="18.7109375" style="51" customWidth="1"/>
    <col min="3583" max="3584" width="9.42578125" style="51" customWidth="1"/>
    <col min="3585" max="3585" width="7.7109375" style="51" customWidth="1"/>
    <col min="3586" max="3586" width="9.28515625" style="51" customWidth="1"/>
    <col min="3587" max="3587" width="9.85546875" style="51" customWidth="1"/>
    <col min="3588" max="3588" width="7.140625" style="51" customWidth="1"/>
    <col min="3589" max="3589" width="8.5703125" style="51" customWidth="1"/>
    <col min="3590" max="3590" width="8.85546875" style="51" customWidth="1"/>
    <col min="3591" max="3591" width="7.140625" style="51" customWidth="1"/>
    <col min="3592" max="3592" width="9" style="51" customWidth="1"/>
    <col min="3593" max="3593" width="8.7109375" style="51" customWidth="1"/>
    <col min="3594" max="3594" width="6.5703125" style="51" customWidth="1"/>
    <col min="3595" max="3595" width="8.140625" style="51" customWidth="1"/>
    <col min="3596" max="3596" width="7.5703125" style="51" customWidth="1"/>
    <col min="3597" max="3597" width="7" style="51" customWidth="1"/>
    <col min="3598" max="3599" width="8.7109375" style="51" customWidth="1"/>
    <col min="3600" max="3600" width="7.28515625" style="51" customWidth="1"/>
    <col min="3601" max="3601" width="8.140625" style="51" customWidth="1"/>
    <col min="3602" max="3602" width="8.7109375" style="51" customWidth="1"/>
    <col min="3603" max="3603" width="6.42578125" style="51" customWidth="1"/>
    <col min="3604" max="3605" width="9.28515625" style="51" customWidth="1"/>
    <col min="3606" max="3606" width="6.42578125" style="51" customWidth="1"/>
    <col min="3607" max="3608" width="9.5703125" style="51" customWidth="1"/>
    <col min="3609" max="3609" width="6.42578125" style="51" customWidth="1"/>
    <col min="3610" max="3611" width="9.5703125" style="51" customWidth="1"/>
    <col min="3612" max="3612" width="6.7109375" style="51" customWidth="1"/>
    <col min="3613" max="3615" width="9.140625" style="51"/>
    <col min="3616" max="3616" width="10.85546875" style="51" bestFit="1" customWidth="1"/>
    <col min="3617" max="3837" width="9.140625" style="51"/>
    <col min="3838" max="3838" width="18.7109375" style="51" customWidth="1"/>
    <col min="3839" max="3840" width="9.42578125" style="51" customWidth="1"/>
    <col min="3841" max="3841" width="7.7109375" style="51" customWidth="1"/>
    <col min="3842" max="3842" width="9.28515625" style="51" customWidth="1"/>
    <col min="3843" max="3843" width="9.85546875" style="51" customWidth="1"/>
    <col min="3844" max="3844" width="7.140625" style="51" customWidth="1"/>
    <col min="3845" max="3845" width="8.5703125" style="51" customWidth="1"/>
    <col min="3846" max="3846" width="8.85546875" style="51" customWidth="1"/>
    <col min="3847" max="3847" width="7.140625" style="51" customWidth="1"/>
    <col min="3848" max="3848" width="9" style="51" customWidth="1"/>
    <col min="3849" max="3849" width="8.7109375" style="51" customWidth="1"/>
    <col min="3850" max="3850" width="6.5703125" style="51" customWidth="1"/>
    <col min="3851" max="3851" width="8.140625" style="51" customWidth="1"/>
    <col min="3852" max="3852" width="7.5703125" style="51" customWidth="1"/>
    <col min="3853" max="3853" width="7" style="51" customWidth="1"/>
    <col min="3854" max="3855" width="8.7109375" style="51" customWidth="1"/>
    <col min="3856" max="3856" width="7.28515625" style="51" customWidth="1"/>
    <col min="3857" max="3857" width="8.140625" style="51" customWidth="1"/>
    <col min="3858" max="3858" width="8.7109375" style="51" customWidth="1"/>
    <col min="3859" max="3859" width="6.42578125" style="51" customWidth="1"/>
    <col min="3860" max="3861" width="9.28515625" style="51" customWidth="1"/>
    <col min="3862" max="3862" width="6.42578125" style="51" customWidth="1"/>
    <col min="3863" max="3864" width="9.5703125" style="51" customWidth="1"/>
    <col min="3865" max="3865" width="6.42578125" style="51" customWidth="1"/>
    <col min="3866" max="3867" width="9.5703125" style="51" customWidth="1"/>
    <col min="3868" max="3868" width="6.7109375" style="51" customWidth="1"/>
    <col min="3869" max="3871" width="9.140625" style="51"/>
    <col min="3872" max="3872" width="10.85546875" style="51" bestFit="1" customWidth="1"/>
    <col min="3873" max="4093" width="9.140625" style="51"/>
    <col min="4094" max="4094" width="18.7109375" style="51" customWidth="1"/>
    <col min="4095" max="4096" width="9.42578125" style="51" customWidth="1"/>
    <col min="4097" max="4097" width="7.7109375" style="51" customWidth="1"/>
    <col min="4098" max="4098" width="9.28515625" style="51" customWidth="1"/>
    <col min="4099" max="4099" width="9.85546875" style="51" customWidth="1"/>
    <col min="4100" max="4100" width="7.140625" style="51" customWidth="1"/>
    <col min="4101" max="4101" width="8.5703125" style="51" customWidth="1"/>
    <col min="4102" max="4102" width="8.85546875" style="51" customWidth="1"/>
    <col min="4103" max="4103" width="7.140625" style="51" customWidth="1"/>
    <col min="4104" max="4104" width="9" style="51" customWidth="1"/>
    <col min="4105" max="4105" width="8.7109375" style="51" customWidth="1"/>
    <col min="4106" max="4106" width="6.5703125" style="51" customWidth="1"/>
    <col min="4107" max="4107" width="8.140625" style="51" customWidth="1"/>
    <col min="4108" max="4108" width="7.5703125" style="51" customWidth="1"/>
    <col min="4109" max="4109" width="7" style="51" customWidth="1"/>
    <col min="4110" max="4111" width="8.7109375" style="51" customWidth="1"/>
    <col min="4112" max="4112" width="7.28515625" style="51" customWidth="1"/>
    <col min="4113" max="4113" width="8.140625" style="51" customWidth="1"/>
    <col min="4114" max="4114" width="8.7109375" style="51" customWidth="1"/>
    <col min="4115" max="4115" width="6.42578125" style="51" customWidth="1"/>
    <col min="4116" max="4117" width="9.28515625" style="51" customWidth="1"/>
    <col min="4118" max="4118" width="6.42578125" style="51" customWidth="1"/>
    <col min="4119" max="4120" width="9.5703125" style="51" customWidth="1"/>
    <col min="4121" max="4121" width="6.42578125" style="51" customWidth="1"/>
    <col min="4122" max="4123" width="9.5703125" style="51" customWidth="1"/>
    <col min="4124" max="4124" width="6.7109375" style="51" customWidth="1"/>
    <col min="4125" max="4127" width="9.140625" style="51"/>
    <col min="4128" max="4128" width="10.85546875" style="51" bestFit="1" customWidth="1"/>
    <col min="4129" max="4349" width="9.140625" style="51"/>
    <col min="4350" max="4350" width="18.7109375" style="51" customWidth="1"/>
    <col min="4351" max="4352" width="9.42578125" style="51" customWidth="1"/>
    <col min="4353" max="4353" width="7.7109375" style="51" customWidth="1"/>
    <col min="4354" max="4354" width="9.28515625" style="51" customWidth="1"/>
    <col min="4355" max="4355" width="9.85546875" style="51" customWidth="1"/>
    <col min="4356" max="4356" width="7.140625" style="51" customWidth="1"/>
    <col min="4357" max="4357" width="8.5703125" style="51" customWidth="1"/>
    <col min="4358" max="4358" width="8.85546875" style="51" customWidth="1"/>
    <col min="4359" max="4359" width="7.140625" style="51" customWidth="1"/>
    <col min="4360" max="4360" width="9" style="51" customWidth="1"/>
    <col min="4361" max="4361" width="8.7109375" style="51" customWidth="1"/>
    <col min="4362" max="4362" width="6.5703125" style="51" customWidth="1"/>
    <col min="4363" max="4363" width="8.140625" style="51" customWidth="1"/>
    <col min="4364" max="4364" width="7.5703125" style="51" customWidth="1"/>
    <col min="4365" max="4365" width="7" style="51" customWidth="1"/>
    <col min="4366" max="4367" width="8.7109375" style="51" customWidth="1"/>
    <col min="4368" max="4368" width="7.28515625" style="51" customWidth="1"/>
    <col min="4369" max="4369" width="8.140625" style="51" customWidth="1"/>
    <col min="4370" max="4370" width="8.7109375" style="51" customWidth="1"/>
    <col min="4371" max="4371" width="6.42578125" style="51" customWidth="1"/>
    <col min="4372" max="4373" width="9.28515625" style="51" customWidth="1"/>
    <col min="4374" max="4374" width="6.42578125" style="51" customWidth="1"/>
    <col min="4375" max="4376" width="9.5703125" style="51" customWidth="1"/>
    <col min="4377" max="4377" width="6.42578125" style="51" customWidth="1"/>
    <col min="4378" max="4379" width="9.5703125" style="51" customWidth="1"/>
    <col min="4380" max="4380" width="6.7109375" style="51" customWidth="1"/>
    <col min="4381" max="4383" width="9.140625" style="51"/>
    <col min="4384" max="4384" width="10.85546875" style="51" bestFit="1" customWidth="1"/>
    <col min="4385" max="4605" width="9.140625" style="51"/>
    <col min="4606" max="4606" width="18.7109375" style="51" customWidth="1"/>
    <col min="4607" max="4608" width="9.42578125" style="51" customWidth="1"/>
    <col min="4609" max="4609" width="7.7109375" style="51" customWidth="1"/>
    <col min="4610" max="4610" width="9.28515625" style="51" customWidth="1"/>
    <col min="4611" max="4611" width="9.85546875" style="51" customWidth="1"/>
    <col min="4612" max="4612" width="7.140625" style="51" customWidth="1"/>
    <col min="4613" max="4613" width="8.5703125" style="51" customWidth="1"/>
    <col min="4614" max="4614" width="8.85546875" style="51" customWidth="1"/>
    <col min="4615" max="4615" width="7.140625" style="51" customWidth="1"/>
    <col min="4616" max="4616" width="9" style="51" customWidth="1"/>
    <col min="4617" max="4617" width="8.7109375" style="51" customWidth="1"/>
    <col min="4618" max="4618" width="6.5703125" style="51" customWidth="1"/>
    <col min="4619" max="4619" width="8.140625" style="51" customWidth="1"/>
    <col min="4620" max="4620" width="7.5703125" style="51" customWidth="1"/>
    <col min="4621" max="4621" width="7" style="51" customWidth="1"/>
    <col min="4622" max="4623" width="8.7109375" style="51" customWidth="1"/>
    <col min="4624" max="4624" width="7.28515625" style="51" customWidth="1"/>
    <col min="4625" max="4625" width="8.140625" style="51" customWidth="1"/>
    <col min="4626" max="4626" width="8.7109375" style="51" customWidth="1"/>
    <col min="4627" max="4627" width="6.42578125" style="51" customWidth="1"/>
    <col min="4628" max="4629" width="9.28515625" style="51" customWidth="1"/>
    <col min="4630" max="4630" width="6.42578125" style="51" customWidth="1"/>
    <col min="4631" max="4632" width="9.5703125" style="51" customWidth="1"/>
    <col min="4633" max="4633" width="6.42578125" style="51" customWidth="1"/>
    <col min="4634" max="4635" width="9.5703125" style="51" customWidth="1"/>
    <col min="4636" max="4636" width="6.7109375" style="51" customWidth="1"/>
    <col min="4637" max="4639" width="9.140625" style="51"/>
    <col min="4640" max="4640" width="10.85546875" style="51" bestFit="1" customWidth="1"/>
    <col min="4641" max="4861" width="9.140625" style="51"/>
    <col min="4862" max="4862" width="18.7109375" style="51" customWidth="1"/>
    <col min="4863" max="4864" width="9.42578125" style="51" customWidth="1"/>
    <col min="4865" max="4865" width="7.7109375" style="51" customWidth="1"/>
    <col min="4866" max="4866" width="9.28515625" style="51" customWidth="1"/>
    <col min="4867" max="4867" width="9.85546875" style="51" customWidth="1"/>
    <col min="4868" max="4868" width="7.140625" style="51" customWidth="1"/>
    <col min="4869" max="4869" width="8.5703125" style="51" customWidth="1"/>
    <col min="4870" max="4870" width="8.85546875" style="51" customWidth="1"/>
    <col min="4871" max="4871" width="7.140625" style="51" customWidth="1"/>
    <col min="4872" max="4872" width="9" style="51" customWidth="1"/>
    <col min="4873" max="4873" width="8.7109375" style="51" customWidth="1"/>
    <col min="4874" max="4874" width="6.5703125" style="51" customWidth="1"/>
    <col min="4875" max="4875" width="8.140625" style="51" customWidth="1"/>
    <col min="4876" max="4876" width="7.5703125" style="51" customWidth="1"/>
    <col min="4877" max="4877" width="7" style="51" customWidth="1"/>
    <col min="4878" max="4879" width="8.7109375" style="51" customWidth="1"/>
    <col min="4880" max="4880" width="7.28515625" style="51" customWidth="1"/>
    <col min="4881" max="4881" width="8.140625" style="51" customWidth="1"/>
    <col min="4882" max="4882" width="8.7109375" style="51" customWidth="1"/>
    <col min="4883" max="4883" width="6.42578125" style="51" customWidth="1"/>
    <col min="4884" max="4885" width="9.28515625" style="51" customWidth="1"/>
    <col min="4886" max="4886" width="6.42578125" style="51" customWidth="1"/>
    <col min="4887" max="4888" width="9.5703125" style="51" customWidth="1"/>
    <col min="4889" max="4889" width="6.42578125" style="51" customWidth="1"/>
    <col min="4890" max="4891" width="9.5703125" style="51" customWidth="1"/>
    <col min="4892" max="4892" width="6.7109375" style="51" customWidth="1"/>
    <col min="4893" max="4895" width="9.140625" style="51"/>
    <col min="4896" max="4896" width="10.85546875" style="51" bestFit="1" customWidth="1"/>
    <col min="4897" max="5117" width="9.140625" style="51"/>
    <col min="5118" max="5118" width="18.7109375" style="51" customWidth="1"/>
    <col min="5119" max="5120" width="9.42578125" style="51" customWidth="1"/>
    <col min="5121" max="5121" width="7.7109375" style="51" customWidth="1"/>
    <col min="5122" max="5122" width="9.28515625" style="51" customWidth="1"/>
    <col min="5123" max="5123" width="9.85546875" style="51" customWidth="1"/>
    <col min="5124" max="5124" width="7.140625" style="51" customWidth="1"/>
    <col min="5125" max="5125" width="8.5703125" style="51" customWidth="1"/>
    <col min="5126" max="5126" width="8.85546875" style="51" customWidth="1"/>
    <col min="5127" max="5127" width="7.140625" style="51" customWidth="1"/>
    <col min="5128" max="5128" width="9" style="51" customWidth="1"/>
    <col min="5129" max="5129" width="8.7109375" style="51" customWidth="1"/>
    <col min="5130" max="5130" width="6.5703125" style="51" customWidth="1"/>
    <col min="5131" max="5131" width="8.140625" style="51" customWidth="1"/>
    <col min="5132" max="5132" width="7.5703125" style="51" customWidth="1"/>
    <col min="5133" max="5133" width="7" style="51" customWidth="1"/>
    <col min="5134" max="5135" width="8.7109375" style="51" customWidth="1"/>
    <col min="5136" max="5136" width="7.28515625" style="51" customWidth="1"/>
    <col min="5137" max="5137" width="8.140625" style="51" customWidth="1"/>
    <col min="5138" max="5138" width="8.7109375" style="51" customWidth="1"/>
    <col min="5139" max="5139" width="6.42578125" style="51" customWidth="1"/>
    <col min="5140" max="5141" width="9.28515625" style="51" customWidth="1"/>
    <col min="5142" max="5142" width="6.42578125" style="51" customWidth="1"/>
    <col min="5143" max="5144" width="9.5703125" style="51" customWidth="1"/>
    <col min="5145" max="5145" width="6.42578125" style="51" customWidth="1"/>
    <col min="5146" max="5147" width="9.5703125" style="51" customWidth="1"/>
    <col min="5148" max="5148" width="6.7109375" style="51" customWidth="1"/>
    <col min="5149" max="5151" width="9.140625" style="51"/>
    <col min="5152" max="5152" width="10.85546875" style="51" bestFit="1" customWidth="1"/>
    <col min="5153" max="5373" width="9.140625" style="51"/>
    <col min="5374" max="5374" width="18.7109375" style="51" customWidth="1"/>
    <col min="5375" max="5376" width="9.42578125" style="51" customWidth="1"/>
    <col min="5377" max="5377" width="7.7109375" style="51" customWidth="1"/>
    <col min="5378" max="5378" width="9.28515625" style="51" customWidth="1"/>
    <col min="5379" max="5379" width="9.85546875" style="51" customWidth="1"/>
    <col min="5380" max="5380" width="7.140625" style="51" customWidth="1"/>
    <col min="5381" max="5381" width="8.5703125" style="51" customWidth="1"/>
    <col min="5382" max="5382" width="8.85546875" style="51" customWidth="1"/>
    <col min="5383" max="5383" width="7.140625" style="51" customWidth="1"/>
    <col min="5384" max="5384" width="9" style="51" customWidth="1"/>
    <col min="5385" max="5385" width="8.7109375" style="51" customWidth="1"/>
    <col min="5386" max="5386" width="6.5703125" style="51" customWidth="1"/>
    <col min="5387" max="5387" width="8.140625" style="51" customWidth="1"/>
    <col min="5388" max="5388" width="7.5703125" style="51" customWidth="1"/>
    <col min="5389" max="5389" width="7" style="51" customWidth="1"/>
    <col min="5390" max="5391" width="8.7109375" style="51" customWidth="1"/>
    <col min="5392" max="5392" width="7.28515625" style="51" customWidth="1"/>
    <col min="5393" max="5393" width="8.140625" style="51" customWidth="1"/>
    <col min="5394" max="5394" width="8.7109375" style="51" customWidth="1"/>
    <col min="5395" max="5395" width="6.42578125" style="51" customWidth="1"/>
    <col min="5396" max="5397" width="9.28515625" style="51" customWidth="1"/>
    <col min="5398" max="5398" width="6.42578125" style="51" customWidth="1"/>
    <col min="5399" max="5400" width="9.5703125" style="51" customWidth="1"/>
    <col min="5401" max="5401" width="6.42578125" style="51" customWidth="1"/>
    <col min="5402" max="5403" width="9.5703125" style="51" customWidth="1"/>
    <col min="5404" max="5404" width="6.7109375" style="51" customWidth="1"/>
    <col min="5405" max="5407" width="9.140625" style="51"/>
    <col min="5408" max="5408" width="10.85546875" style="51" bestFit="1" customWidth="1"/>
    <col min="5409" max="5629" width="9.140625" style="51"/>
    <col min="5630" max="5630" width="18.7109375" style="51" customWidth="1"/>
    <col min="5631" max="5632" width="9.42578125" style="51" customWidth="1"/>
    <col min="5633" max="5633" width="7.7109375" style="51" customWidth="1"/>
    <col min="5634" max="5634" width="9.28515625" style="51" customWidth="1"/>
    <col min="5635" max="5635" width="9.85546875" style="51" customWidth="1"/>
    <col min="5636" max="5636" width="7.140625" style="51" customWidth="1"/>
    <col min="5637" max="5637" width="8.5703125" style="51" customWidth="1"/>
    <col min="5638" max="5638" width="8.85546875" style="51" customWidth="1"/>
    <col min="5639" max="5639" width="7.140625" style="51" customWidth="1"/>
    <col min="5640" max="5640" width="9" style="51" customWidth="1"/>
    <col min="5641" max="5641" width="8.7109375" style="51" customWidth="1"/>
    <col min="5642" max="5642" width="6.5703125" style="51" customWidth="1"/>
    <col min="5643" max="5643" width="8.140625" style="51" customWidth="1"/>
    <col min="5644" max="5644" width="7.5703125" style="51" customWidth="1"/>
    <col min="5645" max="5645" width="7" style="51" customWidth="1"/>
    <col min="5646" max="5647" width="8.7109375" style="51" customWidth="1"/>
    <col min="5648" max="5648" width="7.28515625" style="51" customWidth="1"/>
    <col min="5649" max="5649" width="8.140625" style="51" customWidth="1"/>
    <col min="5650" max="5650" width="8.7109375" style="51" customWidth="1"/>
    <col min="5651" max="5651" width="6.42578125" style="51" customWidth="1"/>
    <col min="5652" max="5653" width="9.28515625" style="51" customWidth="1"/>
    <col min="5654" max="5654" width="6.42578125" style="51" customWidth="1"/>
    <col min="5655" max="5656" width="9.5703125" style="51" customWidth="1"/>
    <col min="5657" max="5657" width="6.42578125" style="51" customWidth="1"/>
    <col min="5658" max="5659" width="9.5703125" style="51" customWidth="1"/>
    <col min="5660" max="5660" width="6.7109375" style="51" customWidth="1"/>
    <col min="5661" max="5663" width="9.140625" style="51"/>
    <col min="5664" max="5664" width="10.85546875" style="51" bestFit="1" customWidth="1"/>
    <col min="5665" max="5885" width="9.140625" style="51"/>
    <col min="5886" max="5886" width="18.7109375" style="51" customWidth="1"/>
    <col min="5887" max="5888" width="9.42578125" style="51" customWidth="1"/>
    <col min="5889" max="5889" width="7.7109375" style="51" customWidth="1"/>
    <col min="5890" max="5890" width="9.28515625" style="51" customWidth="1"/>
    <col min="5891" max="5891" width="9.85546875" style="51" customWidth="1"/>
    <col min="5892" max="5892" width="7.140625" style="51" customWidth="1"/>
    <col min="5893" max="5893" width="8.5703125" style="51" customWidth="1"/>
    <col min="5894" max="5894" width="8.85546875" style="51" customWidth="1"/>
    <col min="5895" max="5895" width="7.140625" style="51" customWidth="1"/>
    <col min="5896" max="5896" width="9" style="51" customWidth="1"/>
    <col min="5897" max="5897" width="8.7109375" style="51" customWidth="1"/>
    <col min="5898" max="5898" width="6.5703125" style="51" customWidth="1"/>
    <col min="5899" max="5899" width="8.140625" style="51" customWidth="1"/>
    <col min="5900" max="5900" width="7.5703125" style="51" customWidth="1"/>
    <col min="5901" max="5901" width="7" style="51" customWidth="1"/>
    <col min="5902" max="5903" width="8.7109375" style="51" customWidth="1"/>
    <col min="5904" max="5904" width="7.28515625" style="51" customWidth="1"/>
    <col min="5905" max="5905" width="8.140625" style="51" customWidth="1"/>
    <col min="5906" max="5906" width="8.7109375" style="51" customWidth="1"/>
    <col min="5907" max="5907" width="6.42578125" style="51" customWidth="1"/>
    <col min="5908" max="5909" width="9.28515625" style="51" customWidth="1"/>
    <col min="5910" max="5910" width="6.42578125" style="51" customWidth="1"/>
    <col min="5911" max="5912" width="9.5703125" style="51" customWidth="1"/>
    <col min="5913" max="5913" width="6.42578125" style="51" customWidth="1"/>
    <col min="5914" max="5915" width="9.5703125" style="51" customWidth="1"/>
    <col min="5916" max="5916" width="6.7109375" style="51" customWidth="1"/>
    <col min="5917" max="5919" width="9.140625" style="51"/>
    <col min="5920" max="5920" width="10.85546875" style="51" bestFit="1" customWidth="1"/>
    <col min="5921" max="6141" width="9.140625" style="51"/>
    <col min="6142" max="6142" width="18.7109375" style="51" customWidth="1"/>
    <col min="6143" max="6144" width="9.42578125" style="51" customWidth="1"/>
    <col min="6145" max="6145" width="7.7109375" style="51" customWidth="1"/>
    <col min="6146" max="6146" width="9.28515625" style="51" customWidth="1"/>
    <col min="6147" max="6147" width="9.85546875" style="51" customWidth="1"/>
    <col min="6148" max="6148" width="7.140625" style="51" customWidth="1"/>
    <col min="6149" max="6149" width="8.5703125" style="51" customWidth="1"/>
    <col min="6150" max="6150" width="8.85546875" style="51" customWidth="1"/>
    <col min="6151" max="6151" width="7.140625" style="51" customWidth="1"/>
    <col min="6152" max="6152" width="9" style="51" customWidth="1"/>
    <col min="6153" max="6153" width="8.7109375" style="51" customWidth="1"/>
    <col min="6154" max="6154" width="6.5703125" style="51" customWidth="1"/>
    <col min="6155" max="6155" width="8.140625" style="51" customWidth="1"/>
    <col min="6156" max="6156" width="7.5703125" style="51" customWidth="1"/>
    <col min="6157" max="6157" width="7" style="51" customWidth="1"/>
    <col min="6158" max="6159" width="8.7109375" style="51" customWidth="1"/>
    <col min="6160" max="6160" width="7.28515625" style="51" customWidth="1"/>
    <col min="6161" max="6161" width="8.140625" style="51" customWidth="1"/>
    <col min="6162" max="6162" width="8.7109375" style="51" customWidth="1"/>
    <col min="6163" max="6163" width="6.42578125" style="51" customWidth="1"/>
    <col min="6164" max="6165" width="9.28515625" style="51" customWidth="1"/>
    <col min="6166" max="6166" width="6.42578125" style="51" customWidth="1"/>
    <col min="6167" max="6168" width="9.5703125" style="51" customWidth="1"/>
    <col min="6169" max="6169" width="6.42578125" style="51" customWidth="1"/>
    <col min="6170" max="6171" width="9.5703125" style="51" customWidth="1"/>
    <col min="6172" max="6172" width="6.7109375" style="51" customWidth="1"/>
    <col min="6173" max="6175" width="9.140625" style="51"/>
    <col min="6176" max="6176" width="10.85546875" style="51" bestFit="1" customWidth="1"/>
    <col min="6177" max="6397" width="9.140625" style="51"/>
    <col min="6398" max="6398" width="18.7109375" style="51" customWidth="1"/>
    <col min="6399" max="6400" width="9.42578125" style="51" customWidth="1"/>
    <col min="6401" max="6401" width="7.7109375" style="51" customWidth="1"/>
    <col min="6402" max="6402" width="9.28515625" style="51" customWidth="1"/>
    <col min="6403" max="6403" width="9.85546875" style="51" customWidth="1"/>
    <col min="6404" max="6404" width="7.140625" style="51" customWidth="1"/>
    <col min="6405" max="6405" width="8.5703125" style="51" customWidth="1"/>
    <col min="6406" max="6406" width="8.85546875" style="51" customWidth="1"/>
    <col min="6407" max="6407" width="7.140625" style="51" customWidth="1"/>
    <col min="6408" max="6408" width="9" style="51" customWidth="1"/>
    <col min="6409" max="6409" width="8.7109375" style="51" customWidth="1"/>
    <col min="6410" max="6410" width="6.5703125" style="51" customWidth="1"/>
    <col min="6411" max="6411" width="8.140625" style="51" customWidth="1"/>
    <col min="6412" max="6412" width="7.5703125" style="51" customWidth="1"/>
    <col min="6413" max="6413" width="7" style="51" customWidth="1"/>
    <col min="6414" max="6415" width="8.7109375" style="51" customWidth="1"/>
    <col min="6416" max="6416" width="7.28515625" style="51" customWidth="1"/>
    <col min="6417" max="6417" width="8.140625" style="51" customWidth="1"/>
    <col min="6418" max="6418" width="8.7109375" style="51" customWidth="1"/>
    <col min="6419" max="6419" width="6.42578125" style="51" customWidth="1"/>
    <col min="6420" max="6421" width="9.28515625" style="51" customWidth="1"/>
    <col min="6422" max="6422" width="6.42578125" style="51" customWidth="1"/>
    <col min="6423" max="6424" width="9.5703125" style="51" customWidth="1"/>
    <col min="6425" max="6425" width="6.42578125" style="51" customWidth="1"/>
    <col min="6426" max="6427" width="9.5703125" style="51" customWidth="1"/>
    <col min="6428" max="6428" width="6.7109375" style="51" customWidth="1"/>
    <col min="6429" max="6431" width="9.140625" style="51"/>
    <col min="6432" max="6432" width="10.85546875" style="51" bestFit="1" customWidth="1"/>
    <col min="6433" max="6653" width="9.140625" style="51"/>
    <col min="6654" max="6654" width="18.7109375" style="51" customWidth="1"/>
    <col min="6655" max="6656" width="9.42578125" style="51" customWidth="1"/>
    <col min="6657" max="6657" width="7.7109375" style="51" customWidth="1"/>
    <col min="6658" max="6658" width="9.28515625" style="51" customWidth="1"/>
    <col min="6659" max="6659" width="9.85546875" style="51" customWidth="1"/>
    <col min="6660" max="6660" width="7.140625" style="51" customWidth="1"/>
    <col min="6661" max="6661" width="8.5703125" style="51" customWidth="1"/>
    <col min="6662" max="6662" width="8.85546875" style="51" customWidth="1"/>
    <col min="6663" max="6663" width="7.140625" style="51" customWidth="1"/>
    <col min="6664" max="6664" width="9" style="51" customWidth="1"/>
    <col min="6665" max="6665" width="8.7109375" style="51" customWidth="1"/>
    <col min="6666" max="6666" width="6.5703125" style="51" customWidth="1"/>
    <col min="6667" max="6667" width="8.140625" style="51" customWidth="1"/>
    <col min="6668" max="6668" width="7.5703125" style="51" customWidth="1"/>
    <col min="6669" max="6669" width="7" style="51" customWidth="1"/>
    <col min="6670" max="6671" width="8.7109375" style="51" customWidth="1"/>
    <col min="6672" max="6672" width="7.28515625" style="51" customWidth="1"/>
    <col min="6673" max="6673" width="8.140625" style="51" customWidth="1"/>
    <col min="6674" max="6674" width="8.7109375" style="51" customWidth="1"/>
    <col min="6675" max="6675" width="6.42578125" style="51" customWidth="1"/>
    <col min="6676" max="6677" width="9.28515625" style="51" customWidth="1"/>
    <col min="6678" max="6678" width="6.42578125" style="51" customWidth="1"/>
    <col min="6679" max="6680" width="9.5703125" style="51" customWidth="1"/>
    <col min="6681" max="6681" width="6.42578125" style="51" customWidth="1"/>
    <col min="6682" max="6683" width="9.5703125" style="51" customWidth="1"/>
    <col min="6684" max="6684" width="6.7109375" style="51" customWidth="1"/>
    <col min="6685" max="6687" width="9.140625" style="51"/>
    <col min="6688" max="6688" width="10.85546875" style="51" bestFit="1" customWidth="1"/>
    <col min="6689" max="6909" width="9.140625" style="51"/>
    <col min="6910" max="6910" width="18.7109375" style="51" customWidth="1"/>
    <col min="6911" max="6912" width="9.42578125" style="51" customWidth="1"/>
    <col min="6913" max="6913" width="7.7109375" style="51" customWidth="1"/>
    <col min="6914" max="6914" width="9.28515625" style="51" customWidth="1"/>
    <col min="6915" max="6915" width="9.85546875" style="51" customWidth="1"/>
    <col min="6916" max="6916" width="7.140625" style="51" customWidth="1"/>
    <col min="6917" max="6917" width="8.5703125" style="51" customWidth="1"/>
    <col min="6918" max="6918" width="8.85546875" style="51" customWidth="1"/>
    <col min="6919" max="6919" width="7.140625" style="51" customWidth="1"/>
    <col min="6920" max="6920" width="9" style="51" customWidth="1"/>
    <col min="6921" max="6921" width="8.7109375" style="51" customWidth="1"/>
    <col min="6922" max="6922" width="6.5703125" style="51" customWidth="1"/>
    <col min="6923" max="6923" width="8.140625" style="51" customWidth="1"/>
    <col min="6924" max="6924" width="7.5703125" style="51" customWidth="1"/>
    <col min="6925" max="6925" width="7" style="51" customWidth="1"/>
    <col min="6926" max="6927" width="8.7109375" style="51" customWidth="1"/>
    <col min="6928" max="6928" width="7.28515625" style="51" customWidth="1"/>
    <col min="6929" max="6929" width="8.140625" style="51" customWidth="1"/>
    <col min="6930" max="6930" width="8.7109375" style="51" customWidth="1"/>
    <col min="6931" max="6931" width="6.42578125" style="51" customWidth="1"/>
    <col min="6932" max="6933" width="9.28515625" style="51" customWidth="1"/>
    <col min="6934" max="6934" width="6.42578125" style="51" customWidth="1"/>
    <col min="6935" max="6936" width="9.5703125" style="51" customWidth="1"/>
    <col min="6937" max="6937" width="6.42578125" style="51" customWidth="1"/>
    <col min="6938" max="6939" width="9.5703125" style="51" customWidth="1"/>
    <col min="6940" max="6940" width="6.7109375" style="51" customWidth="1"/>
    <col min="6941" max="6943" width="9.140625" style="51"/>
    <col min="6944" max="6944" width="10.85546875" style="51" bestFit="1" customWidth="1"/>
    <col min="6945" max="7165" width="9.140625" style="51"/>
    <col min="7166" max="7166" width="18.7109375" style="51" customWidth="1"/>
    <col min="7167" max="7168" width="9.42578125" style="51" customWidth="1"/>
    <col min="7169" max="7169" width="7.7109375" style="51" customWidth="1"/>
    <col min="7170" max="7170" width="9.28515625" style="51" customWidth="1"/>
    <col min="7171" max="7171" width="9.85546875" style="51" customWidth="1"/>
    <col min="7172" max="7172" width="7.140625" style="51" customWidth="1"/>
    <col min="7173" max="7173" width="8.5703125" style="51" customWidth="1"/>
    <col min="7174" max="7174" width="8.85546875" style="51" customWidth="1"/>
    <col min="7175" max="7175" width="7.140625" style="51" customWidth="1"/>
    <col min="7176" max="7176" width="9" style="51" customWidth="1"/>
    <col min="7177" max="7177" width="8.7109375" style="51" customWidth="1"/>
    <col min="7178" max="7178" width="6.5703125" style="51" customWidth="1"/>
    <col min="7179" max="7179" width="8.140625" style="51" customWidth="1"/>
    <col min="7180" max="7180" width="7.5703125" style="51" customWidth="1"/>
    <col min="7181" max="7181" width="7" style="51" customWidth="1"/>
    <col min="7182" max="7183" width="8.7109375" style="51" customWidth="1"/>
    <col min="7184" max="7184" width="7.28515625" style="51" customWidth="1"/>
    <col min="7185" max="7185" width="8.140625" style="51" customWidth="1"/>
    <col min="7186" max="7186" width="8.7109375" style="51" customWidth="1"/>
    <col min="7187" max="7187" width="6.42578125" style="51" customWidth="1"/>
    <col min="7188" max="7189" width="9.28515625" style="51" customWidth="1"/>
    <col min="7190" max="7190" width="6.42578125" style="51" customWidth="1"/>
    <col min="7191" max="7192" width="9.5703125" style="51" customWidth="1"/>
    <col min="7193" max="7193" width="6.42578125" style="51" customWidth="1"/>
    <col min="7194" max="7195" width="9.5703125" style="51" customWidth="1"/>
    <col min="7196" max="7196" width="6.7109375" style="51" customWidth="1"/>
    <col min="7197" max="7199" width="9.140625" style="51"/>
    <col min="7200" max="7200" width="10.85546875" style="51" bestFit="1" customWidth="1"/>
    <col min="7201" max="7421" width="9.140625" style="51"/>
    <col min="7422" max="7422" width="18.7109375" style="51" customWidth="1"/>
    <col min="7423" max="7424" width="9.42578125" style="51" customWidth="1"/>
    <col min="7425" max="7425" width="7.7109375" style="51" customWidth="1"/>
    <col min="7426" max="7426" width="9.28515625" style="51" customWidth="1"/>
    <col min="7427" max="7427" width="9.85546875" style="51" customWidth="1"/>
    <col min="7428" max="7428" width="7.140625" style="51" customWidth="1"/>
    <col min="7429" max="7429" width="8.5703125" style="51" customWidth="1"/>
    <col min="7430" max="7430" width="8.85546875" style="51" customWidth="1"/>
    <col min="7431" max="7431" width="7.140625" style="51" customWidth="1"/>
    <col min="7432" max="7432" width="9" style="51" customWidth="1"/>
    <col min="7433" max="7433" width="8.7109375" style="51" customWidth="1"/>
    <col min="7434" max="7434" width="6.5703125" style="51" customWidth="1"/>
    <col min="7435" max="7435" width="8.140625" style="51" customWidth="1"/>
    <col min="7436" max="7436" width="7.5703125" style="51" customWidth="1"/>
    <col min="7437" max="7437" width="7" style="51" customWidth="1"/>
    <col min="7438" max="7439" width="8.7109375" style="51" customWidth="1"/>
    <col min="7440" max="7440" width="7.28515625" style="51" customWidth="1"/>
    <col min="7441" max="7441" width="8.140625" style="51" customWidth="1"/>
    <col min="7442" max="7442" width="8.7109375" style="51" customWidth="1"/>
    <col min="7443" max="7443" width="6.42578125" style="51" customWidth="1"/>
    <col min="7444" max="7445" width="9.28515625" style="51" customWidth="1"/>
    <col min="7446" max="7446" width="6.42578125" style="51" customWidth="1"/>
    <col min="7447" max="7448" width="9.5703125" style="51" customWidth="1"/>
    <col min="7449" max="7449" width="6.42578125" style="51" customWidth="1"/>
    <col min="7450" max="7451" width="9.5703125" style="51" customWidth="1"/>
    <col min="7452" max="7452" width="6.7109375" style="51" customWidth="1"/>
    <col min="7453" max="7455" width="9.140625" style="51"/>
    <col min="7456" max="7456" width="10.85546875" style="51" bestFit="1" customWidth="1"/>
    <col min="7457" max="7677" width="9.140625" style="51"/>
    <col min="7678" max="7678" width="18.7109375" style="51" customWidth="1"/>
    <col min="7679" max="7680" width="9.42578125" style="51" customWidth="1"/>
    <col min="7681" max="7681" width="7.7109375" style="51" customWidth="1"/>
    <col min="7682" max="7682" width="9.28515625" style="51" customWidth="1"/>
    <col min="7683" max="7683" width="9.85546875" style="51" customWidth="1"/>
    <col min="7684" max="7684" width="7.140625" style="51" customWidth="1"/>
    <col min="7685" max="7685" width="8.5703125" style="51" customWidth="1"/>
    <col min="7686" max="7686" width="8.85546875" style="51" customWidth="1"/>
    <col min="7687" max="7687" width="7.140625" style="51" customWidth="1"/>
    <col min="7688" max="7688" width="9" style="51" customWidth="1"/>
    <col min="7689" max="7689" width="8.7109375" style="51" customWidth="1"/>
    <col min="7690" max="7690" width="6.5703125" style="51" customWidth="1"/>
    <col min="7691" max="7691" width="8.140625" style="51" customWidth="1"/>
    <col min="7692" max="7692" width="7.5703125" style="51" customWidth="1"/>
    <col min="7693" max="7693" width="7" style="51" customWidth="1"/>
    <col min="7694" max="7695" width="8.7109375" style="51" customWidth="1"/>
    <col min="7696" max="7696" width="7.28515625" style="51" customWidth="1"/>
    <col min="7697" max="7697" width="8.140625" style="51" customWidth="1"/>
    <col min="7698" max="7698" width="8.7109375" style="51" customWidth="1"/>
    <col min="7699" max="7699" width="6.42578125" style="51" customWidth="1"/>
    <col min="7700" max="7701" width="9.28515625" style="51" customWidth="1"/>
    <col min="7702" max="7702" width="6.42578125" style="51" customWidth="1"/>
    <col min="7703" max="7704" width="9.5703125" style="51" customWidth="1"/>
    <col min="7705" max="7705" width="6.42578125" style="51" customWidth="1"/>
    <col min="7706" max="7707" width="9.5703125" style="51" customWidth="1"/>
    <col min="7708" max="7708" width="6.7109375" style="51" customWidth="1"/>
    <col min="7709" max="7711" width="9.140625" style="51"/>
    <col min="7712" max="7712" width="10.85546875" style="51" bestFit="1" customWidth="1"/>
    <col min="7713" max="7933" width="9.140625" style="51"/>
    <col min="7934" max="7934" width="18.7109375" style="51" customWidth="1"/>
    <col min="7935" max="7936" width="9.42578125" style="51" customWidth="1"/>
    <col min="7937" max="7937" width="7.7109375" style="51" customWidth="1"/>
    <col min="7938" max="7938" width="9.28515625" style="51" customWidth="1"/>
    <col min="7939" max="7939" width="9.85546875" style="51" customWidth="1"/>
    <col min="7940" max="7940" width="7.140625" style="51" customWidth="1"/>
    <col min="7941" max="7941" width="8.5703125" style="51" customWidth="1"/>
    <col min="7942" max="7942" width="8.85546875" style="51" customWidth="1"/>
    <col min="7943" max="7943" width="7.140625" style="51" customWidth="1"/>
    <col min="7944" max="7944" width="9" style="51" customWidth="1"/>
    <col min="7945" max="7945" width="8.7109375" style="51" customWidth="1"/>
    <col min="7946" max="7946" width="6.5703125" style="51" customWidth="1"/>
    <col min="7947" max="7947" width="8.140625" style="51" customWidth="1"/>
    <col min="7948" max="7948" width="7.5703125" style="51" customWidth="1"/>
    <col min="7949" max="7949" width="7" style="51" customWidth="1"/>
    <col min="7950" max="7951" width="8.7109375" style="51" customWidth="1"/>
    <col min="7952" max="7952" width="7.28515625" style="51" customWidth="1"/>
    <col min="7953" max="7953" width="8.140625" style="51" customWidth="1"/>
    <col min="7954" max="7954" width="8.7109375" style="51" customWidth="1"/>
    <col min="7955" max="7955" width="6.42578125" style="51" customWidth="1"/>
    <col min="7956" max="7957" width="9.28515625" style="51" customWidth="1"/>
    <col min="7958" max="7958" width="6.42578125" style="51" customWidth="1"/>
    <col min="7959" max="7960" width="9.5703125" style="51" customWidth="1"/>
    <col min="7961" max="7961" width="6.42578125" style="51" customWidth="1"/>
    <col min="7962" max="7963" width="9.5703125" style="51" customWidth="1"/>
    <col min="7964" max="7964" width="6.7109375" style="51" customWidth="1"/>
    <col min="7965" max="7967" width="9.140625" style="51"/>
    <col min="7968" max="7968" width="10.85546875" style="51" bestFit="1" customWidth="1"/>
    <col min="7969" max="8189" width="9.140625" style="51"/>
    <col min="8190" max="8190" width="18.7109375" style="51" customWidth="1"/>
    <col min="8191" max="8192" width="9.42578125" style="51" customWidth="1"/>
    <col min="8193" max="8193" width="7.7109375" style="51" customWidth="1"/>
    <col min="8194" max="8194" width="9.28515625" style="51" customWidth="1"/>
    <col min="8195" max="8195" width="9.85546875" style="51" customWidth="1"/>
    <col min="8196" max="8196" width="7.140625" style="51" customWidth="1"/>
    <col min="8197" max="8197" width="8.5703125" style="51" customWidth="1"/>
    <col min="8198" max="8198" width="8.85546875" style="51" customWidth="1"/>
    <col min="8199" max="8199" width="7.140625" style="51" customWidth="1"/>
    <col min="8200" max="8200" width="9" style="51" customWidth="1"/>
    <col min="8201" max="8201" width="8.7109375" style="51" customWidth="1"/>
    <col min="8202" max="8202" width="6.5703125" style="51" customWidth="1"/>
    <col min="8203" max="8203" width="8.140625" style="51" customWidth="1"/>
    <col min="8204" max="8204" width="7.5703125" style="51" customWidth="1"/>
    <col min="8205" max="8205" width="7" style="51" customWidth="1"/>
    <col min="8206" max="8207" width="8.7109375" style="51" customWidth="1"/>
    <col min="8208" max="8208" width="7.28515625" style="51" customWidth="1"/>
    <col min="8209" max="8209" width="8.140625" style="51" customWidth="1"/>
    <col min="8210" max="8210" width="8.7109375" style="51" customWidth="1"/>
    <col min="8211" max="8211" width="6.42578125" style="51" customWidth="1"/>
    <col min="8212" max="8213" width="9.28515625" style="51" customWidth="1"/>
    <col min="8214" max="8214" width="6.42578125" style="51" customWidth="1"/>
    <col min="8215" max="8216" width="9.5703125" style="51" customWidth="1"/>
    <col min="8217" max="8217" width="6.42578125" style="51" customWidth="1"/>
    <col min="8218" max="8219" width="9.5703125" style="51" customWidth="1"/>
    <col min="8220" max="8220" width="6.7109375" style="51" customWidth="1"/>
    <col min="8221" max="8223" width="9.140625" style="51"/>
    <col min="8224" max="8224" width="10.85546875" style="51" bestFit="1" customWidth="1"/>
    <col min="8225" max="8445" width="9.140625" style="51"/>
    <col min="8446" max="8446" width="18.7109375" style="51" customWidth="1"/>
    <col min="8447" max="8448" width="9.42578125" style="51" customWidth="1"/>
    <col min="8449" max="8449" width="7.7109375" style="51" customWidth="1"/>
    <col min="8450" max="8450" width="9.28515625" style="51" customWidth="1"/>
    <col min="8451" max="8451" width="9.85546875" style="51" customWidth="1"/>
    <col min="8452" max="8452" width="7.140625" style="51" customWidth="1"/>
    <col min="8453" max="8453" width="8.5703125" style="51" customWidth="1"/>
    <col min="8454" max="8454" width="8.85546875" style="51" customWidth="1"/>
    <col min="8455" max="8455" width="7.140625" style="51" customWidth="1"/>
    <col min="8456" max="8456" width="9" style="51" customWidth="1"/>
    <col min="8457" max="8457" width="8.7109375" style="51" customWidth="1"/>
    <col min="8458" max="8458" width="6.5703125" style="51" customWidth="1"/>
    <col min="8459" max="8459" width="8.140625" style="51" customWidth="1"/>
    <col min="8460" max="8460" width="7.5703125" style="51" customWidth="1"/>
    <col min="8461" max="8461" width="7" style="51" customWidth="1"/>
    <col min="8462" max="8463" width="8.7109375" style="51" customWidth="1"/>
    <col min="8464" max="8464" width="7.28515625" style="51" customWidth="1"/>
    <col min="8465" max="8465" width="8.140625" style="51" customWidth="1"/>
    <col min="8466" max="8466" width="8.7109375" style="51" customWidth="1"/>
    <col min="8467" max="8467" width="6.42578125" style="51" customWidth="1"/>
    <col min="8468" max="8469" width="9.28515625" style="51" customWidth="1"/>
    <col min="8470" max="8470" width="6.42578125" style="51" customWidth="1"/>
    <col min="8471" max="8472" width="9.5703125" style="51" customWidth="1"/>
    <col min="8473" max="8473" width="6.42578125" style="51" customWidth="1"/>
    <col min="8474" max="8475" width="9.5703125" style="51" customWidth="1"/>
    <col min="8476" max="8476" width="6.7109375" style="51" customWidth="1"/>
    <col min="8477" max="8479" width="9.140625" style="51"/>
    <col min="8480" max="8480" width="10.85546875" style="51" bestFit="1" customWidth="1"/>
    <col min="8481" max="8701" width="9.140625" style="51"/>
    <col min="8702" max="8702" width="18.7109375" style="51" customWidth="1"/>
    <col min="8703" max="8704" width="9.42578125" style="51" customWidth="1"/>
    <col min="8705" max="8705" width="7.7109375" style="51" customWidth="1"/>
    <col min="8706" max="8706" width="9.28515625" style="51" customWidth="1"/>
    <col min="8707" max="8707" width="9.85546875" style="51" customWidth="1"/>
    <col min="8708" max="8708" width="7.140625" style="51" customWidth="1"/>
    <col min="8709" max="8709" width="8.5703125" style="51" customWidth="1"/>
    <col min="8710" max="8710" width="8.85546875" style="51" customWidth="1"/>
    <col min="8711" max="8711" width="7.140625" style="51" customWidth="1"/>
    <col min="8712" max="8712" width="9" style="51" customWidth="1"/>
    <col min="8713" max="8713" width="8.7109375" style="51" customWidth="1"/>
    <col min="8714" max="8714" width="6.5703125" style="51" customWidth="1"/>
    <col min="8715" max="8715" width="8.140625" style="51" customWidth="1"/>
    <col min="8716" max="8716" width="7.5703125" style="51" customWidth="1"/>
    <col min="8717" max="8717" width="7" style="51" customWidth="1"/>
    <col min="8718" max="8719" width="8.7109375" style="51" customWidth="1"/>
    <col min="8720" max="8720" width="7.28515625" style="51" customWidth="1"/>
    <col min="8721" max="8721" width="8.140625" style="51" customWidth="1"/>
    <col min="8722" max="8722" width="8.7109375" style="51" customWidth="1"/>
    <col min="8723" max="8723" width="6.42578125" style="51" customWidth="1"/>
    <col min="8724" max="8725" width="9.28515625" style="51" customWidth="1"/>
    <col min="8726" max="8726" width="6.42578125" style="51" customWidth="1"/>
    <col min="8727" max="8728" width="9.5703125" style="51" customWidth="1"/>
    <col min="8729" max="8729" width="6.42578125" style="51" customWidth="1"/>
    <col min="8730" max="8731" width="9.5703125" style="51" customWidth="1"/>
    <col min="8732" max="8732" width="6.7109375" style="51" customWidth="1"/>
    <col min="8733" max="8735" width="9.140625" style="51"/>
    <col min="8736" max="8736" width="10.85546875" style="51" bestFit="1" customWidth="1"/>
    <col min="8737" max="8957" width="9.140625" style="51"/>
    <col min="8958" max="8958" width="18.7109375" style="51" customWidth="1"/>
    <col min="8959" max="8960" width="9.42578125" style="51" customWidth="1"/>
    <col min="8961" max="8961" width="7.7109375" style="51" customWidth="1"/>
    <col min="8962" max="8962" width="9.28515625" style="51" customWidth="1"/>
    <col min="8963" max="8963" width="9.85546875" style="51" customWidth="1"/>
    <col min="8964" max="8964" width="7.140625" style="51" customWidth="1"/>
    <col min="8965" max="8965" width="8.5703125" style="51" customWidth="1"/>
    <col min="8966" max="8966" width="8.85546875" style="51" customWidth="1"/>
    <col min="8967" max="8967" width="7.140625" style="51" customWidth="1"/>
    <col min="8968" max="8968" width="9" style="51" customWidth="1"/>
    <col min="8969" max="8969" width="8.7109375" style="51" customWidth="1"/>
    <col min="8970" max="8970" width="6.5703125" style="51" customWidth="1"/>
    <col min="8971" max="8971" width="8.140625" style="51" customWidth="1"/>
    <col min="8972" max="8972" width="7.5703125" style="51" customWidth="1"/>
    <col min="8973" max="8973" width="7" style="51" customWidth="1"/>
    <col min="8974" max="8975" width="8.7109375" style="51" customWidth="1"/>
    <col min="8976" max="8976" width="7.28515625" style="51" customWidth="1"/>
    <col min="8977" max="8977" width="8.140625" style="51" customWidth="1"/>
    <col min="8978" max="8978" width="8.7109375" style="51" customWidth="1"/>
    <col min="8979" max="8979" width="6.42578125" style="51" customWidth="1"/>
    <col min="8980" max="8981" width="9.28515625" style="51" customWidth="1"/>
    <col min="8982" max="8982" width="6.42578125" style="51" customWidth="1"/>
    <col min="8983" max="8984" width="9.5703125" style="51" customWidth="1"/>
    <col min="8985" max="8985" width="6.42578125" style="51" customWidth="1"/>
    <col min="8986" max="8987" width="9.5703125" style="51" customWidth="1"/>
    <col min="8988" max="8988" width="6.7109375" style="51" customWidth="1"/>
    <col min="8989" max="8991" width="9.140625" style="51"/>
    <col min="8992" max="8992" width="10.85546875" style="51" bestFit="1" customWidth="1"/>
    <col min="8993" max="9213" width="9.140625" style="51"/>
    <col min="9214" max="9214" width="18.7109375" style="51" customWidth="1"/>
    <col min="9215" max="9216" width="9.42578125" style="51" customWidth="1"/>
    <col min="9217" max="9217" width="7.7109375" style="51" customWidth="1"/>
    <col min="9218" max="9218" width="9.28515625" style="51" customWidth="1"/>
    <col min="9219" max="9219" width="9.85546875" style="51" customWidth="1"/>
    <col min="9220" max="9220" width="7.140625" style="51" customWidth="1"/>
    <col min="9221" max="9221" width="8.5703125" style="51" customWidth="1"/>
    <col min="9222" max="9222" width="8.85546875" style="51" customWidth="1"/>
    <col min="9223" max="9223" width="7.140625" style="51" customWidth="1"/>
    <col min="9224" max="9224" width="9" style="51" customWidth="1"/>
    <col min="9225" max="9225" width="8.7109375" style="51" customWidth="1"/>
    <col min="9226" max="9226" width="6.5703125" style="51" customWidth="1"/>
    <col min="9227" max="9227" width="8.140625" style="51" customWidth="1"/>
    <col min="9228" max="9228" width="7.5703125" style="51" customWidth="1"/>
    <col min="9229" max="9229" width="7" style="51" customWidth="1"/>
    <col min="9230" max="9231" width="8.7109375" style="51" customWidth="1"/>
    <col min="9232" max="9232" width="7.28515625" style="51" customWidth="1"/>
    <col min="9233" max="9233" width="8.140625" style="51" customWidth="1"/>
    <col min="9234" max="9234" width="8.7109375" style="51" customWidth="1"/>
    <col min="9235" max="9235" width="6.42578125" style="51" customWidth="1"/>
    <col min="9236" max="9237" width="9.28515625" style="51" customWidth="1"/>
    <col min="9238" max="9238" width="6.42578125" style="51" customWidth="1"/>
    <col min="9239" max="9240" width="9.5703125" style="51" customWidth="1"/>
    <col min="9241" max="9241" width="6.42578125" style="51" customWidth="1"/>
    <col min="9242" max="9243" width="9.5703125" style="51" customWidth="1"/>
    <col min="9244" max="9244" width="6.7109375" style="51" customWidth="1"/>
    <col min="9245" max="9247" width="9.140625" style="51"/>
    <col min="9248" max="9248" width="10.85546875" style="51" bestFit="1" customWidth="1"/>
    <col min="9249" max="9469" width="9.140625" style="51"/>
    <col min="9470" max="9470" width="18.7109375" style="51" customWidth="1"/>
    <col min="9471" max="9472" width="9.42578125" style="51" customWidth="1"/>
    <col min="9473" max="9473" width="7.7109375" style="51" customWidth="1"/>
    <col min="9474" max="9474" width="9.28515625" style="51" customWidth="1"/>
    <col min="9475" max="9475" width="9.85546875" style="51" customWidth="1"/>
    <col min="9476" max="9476" width="7.140625" style="51" customWidth="1"/>
    <col min="9477" max="9477" width="8.5703125" style="51" customWidth="1"/>
    <col min="9478" max="9478" width="8.85546875" style="51" customWidth="1"/>
    <col min="9479" max="9479" width="7.140625" style="51" customWidth="1"/>
    <col min="9480" max="9480" width="9" style="51" customWidth="1"/>
    <col min="9481" max="9481" width="8.7109375" style="51" customWidth="1"/>
    <col min="9482" max="9482" width="6.5703125" style="51" customWidth="1"/>
    <col min="9483" max="9483" width="8.140625" style="51" customWidth="1"/>
    <col min="9484" max="9484" width="7.5703125" style="51" customWidth="1"/>
    <col min="9485" max="9485" width="7" style="51" customWidth="1"/>
    <col min="9486" max="9487" width="8.7109375" style="51" customWidth="1"/>
    <col min="9488" max="9488" width="7.28515625" style="51" customWidth="1"/>
    <col min="9489" max="9489" width="8.140625" style="51" customWidth="1"/>
    <col min="9490" max="9490" width="8.7109375" style="51" customWidth="1"/>
    <col min="9491" max="9491" width="6.42578125" style="51" customWidth="1"/>
    <col min="9492" max="9493" width="9.28515625" style="51" customWidth="1"/>
    <col min="9494" max="9494" width="6.42578125" style="51" customWidth="1"/>
    <col min="9495" max="9496" width="9.5703125" style="51" customWidth="1"/>
    <col min="9497" max="9497" width="6.42578125" style="51" customWidth="1"/>
    <col min="9498" max="9499" width="9.5703125" style="51" customWidth="1"/>
    <col min="9500" max="9500" width="6.7109375" style="51" customWidth="1"/>
    <col min="9501" max="9503" width="9.140625" style="51"/>
    <col min="9504" max="9504" width="10.85546875" style="51" bestFit="1" customWidth="1"/>
    <col min="9505" max="9725" width="9.140625" style="51"/>
    <col min="9726" max="9726" width="18.7109375" style="51" customWidth="1"/>
    <col min="9727" max="9728" width="9.42578125" style="51" customWidth="1"/>
    <col min="9729" max="9729" width="7.7109375" style="51" customWidth="1"/>
    <col min="9730" max="9730" width="9.28515625" style="51" customWidth="1"/>
    <col min="9731" max="9731" width="9.85546875" style="51" customWidth="1"/>
    <col min="9732" max="9732" width="7.140625" style="51" customWidth="1"/>
    <col min="9733" max="9733" width="8.5703125" style="51" customWidth="1"/>
    <col min="9734" max="9734" width="8.85546875" style="51" customWidth="1"/>
    <col min="9735" max="9735" width="7.140625" style="51" customWidth="1"/>
    <col min="9736" max="9736" width="9" style="51" customWidth="1"/>
    <col min="9737" max="9737" width="8.7109375" style="51" customWidth="1"/>
    <col min="9738" max="9738" width="6.5703125" style="51" customWidth="1"/>
    <col min="9739" max="9739" width="8.140625" style="51" customWidth="1"/>
    <col min="9740" max="9740" width="7.5703125" style="51" customWidth="1"/>
    <col min="9741" max="9741" width="7" style="51" customWidth="1"/>
    <col min="9742" max="9743" width="8.7109375" style="51" customWidth="1"/>
    <col min="9744" max="9744" width="7.28515625" style="51" customWidth="1"/>
    <col min="9745" max="9745" width="8.140625" style="51" customWidth="1"/>
    <col min="9746" max="9746" width="8.7109375" style="51" customWidth="1"/>
    <col min="9747" max="9747" width="6.42578125" style="51" customWidth="1"/>
    <col min="9748" max="9749" width="9.28515625" style="51" customWidth="1"/>
    <col min="9750" max="9750" width="6.42578125" style="51" customWidth="1"/>
    <col min="9751" max="9752" width="9.5703125" style="51" customWidth="1"/>
    <col min="9753" max="9753" width="6.42578125" style="51" customWidth="1"/>
    <col min="9754" max="9755" width="9.5703125" style="51" customWidth="1"/>
    <col min="9756" max="9756" width="6.7109375" style="51" customWidth="1"/>
    <col min="9757" max="9759" width="9.140625" style="51"/>
    <col min="9760" max="9760" width="10.85546875" style="51" bestFit="1" customWidth="1"/>
    <col min="9761" max="9981" width="9.140625" style="51"/>
    <col min="9982" max="9982" width="18.7109375" style="51" customWidth="1"/>
    <col min="9983" max="9984" width="9.42578125" style="51" customWidth="1"/>
    <col min="9985" max="9985" width="7.7109375" style="51" customWidth="1"/>
    <col min="9986" max="9986" width="9.28515625" style="51" customWidth="1"/>
    <col min="9987" max="9987" width="9.85546875" style="51" customWidth="1"/>
    <col min="9988" max="9988" width="7.140625" style="51" customWidth="1"/>
    <col min="9989" max="9989" width="8.5703125" style="51" customWidth="1"/>
    <col min="9990" max="9990" width="8.85546875" style="51" customWidth="1"/>
    <col min="9991" max="9991" width="7.140625" style="51" customWidth="1"/>
    <col min="9992" max="9992" width="9" style="51" customWidth="1"/>
    <col min="9993" max="9993" width="8.7109375" style="51" customWidth="1"/>
    <col min="9994" max="9994" width="6.5703125" style="51" customWidth="1"/>
    <col min="9995" max="9995" width="8.140625" style="51" customWidth="1"/>
    <col min="9996" max="9996" width="7.5703125" style="51" customWidth="1"/>
    <col min="9997" max="9997" width="7" style="51" customWidth="1"/>
    <col min="9998" max="9999" width="8.7109375" style="51" customWidth="1"/>
    <col min="10000" max="10000" width="7.28515625" style="51" customWidth="1"/>
    <col min="10001" max="10001" width="8.140625" style="51" customWidth="1"/>
    <col min="10002" max="10002" width="8.7109375" style="51" customWidth="1"/>
    <col min="10003" max="10003" width="6.42578125" style="51" customWidth="1"/>
    <col min="10004" max="10005" width="9.28515625" style="51" customWidth="1"/>
    <col min="10006" max="10006" width="6.42578125" style="51" customWidth="1"/>
    <col min="10007" max="10008" width="9.5703125" style="51" customWidth="1"/>
    <col min="10009" max="10009" width="6.42578125" style="51" customWidth="1"/>
    <col min="10010" max="10011" width="9.5703125" style="51" customWidth="1"/>
    <col min="10012" max="10012" width="6.7109375" style="51" customWidth="1"/>
    <col min="10013" max="10015" width="9.140625" style="51"/>
    <col min="10016" max="10016" width="10.85546875" style="51" bestFit="1" customWidth="1"/>
    <col min="10017" max="10237" width="9.140625" style="51"/>
    <col min="10238" max="10238" width="18.7109375" style="51" customWidth="1"/>
    <col min="10239" max="10240" width="9.42578125" style="51" customWidth="1"/>
    <col min="10241" max="10241" width="7.7109375" style="51" customWidth="1"/>
    <col min="10242" max="10242" width="9.28515625" style="51" customWidth="1"/>
    <col min="10243" max="10243" width="9.85546875" style="51" customWidth="1"/>
    <col min="10244" max="10244" width="7.140625" style="51" customWidth="1"/>
    <col min="10245" max="10245" width="8.5703125" style="51" customWidth="1"/>
    <col min="10246" max="10246" width="8.85546875" style="51" customWidth="1"/>
    <col min="10247" max="10247" width="7.140625" style="51" customWidth="1"/>
    <col min="10248" max="10248" width="9" style="51" customWidth="1"/>
    <col min="10249" max="10249" width="8.7109375" style="51" customWidth="1"/>
    <col min="10250" max="10250" width="6.5703125" style="51" customWidth="1"/>
    <col min="10251" max="10251" width="8.140625" style="51" customWidth="1"/>
    <col min="10252" max="10252" width="7.5703125" style="51" customWidth="1"/>
    <col min="10253" max="10253" width="7" style="51" customWidth="1"/>
    <col min="10254" max="10255" width="8.7109375" style="51" customWidth="1"/>
    <col min="10256" max="10256" width="7.28515625" style="51" customWidth="1"/>
    <col min="10257" max="10257" width="8.140625" style="51" customWidth="1"/>
    <col min="10258" max="10258" width="8.7109375" style="51" customWidth="1"/>
    <col min="10259" max="10259" width="6.42578125" style="51" customWidth="1"/>
    <col min="10260" max="10261" width="9.28515625" style="51" customWidth="1"/>
    <col min="10262" max="10262" width="6.42578125" style="51" customWidth="1"/>
    <col min="10263" max="10264" width="9.5703125" style="51" customWidth="1"/>
    <col min="10265" max="10265" width="6.42578125" style="51" customWidth="1"/>
    <col min="10266" max="10267" width="9.5703125" style="51" customWidth="1"/>
    <col min="10268" max="10268" width="6.7109375" style="51" customWidth="1"/>
    <col min="10269" max="10271" width="9.140625" style="51"/>
    <col min="10272" max="10272" width="10.85546875" style="51" bestFit="1" customWidth="1"/>
    <col min="10273" max="10493" width="9.140625" style="51"/>
    <col min="10494" max="10494" width="18.7109375" style="51" customWidth="1"/>
    <col min="10495" max="10496" width="9.42578125" style="51" customWidth="1"/>
    <col min="10497" max="10497" width="7.7109375" style="51" customWidth="1"/>
    <col min="10498" max="10498" width="9.28515625" style="51" customWidth="1"/>
    <col min="10499" max="10499" width="9.85546875" style="51" customWidth="1"/>
    <col min="10500" max="10500" width="7.140625" style="51" customWidth="1"/>
    <col min="10501" max="10501" width="8.5703125" style="51" customWidth="1"/>
    <col min="10502" max="10502" width="8.85546875" style="51" customWidth="1"/>
    <col min="10503" max="10503" width="7.140625" style="51" customWidth="1"/>
    <col min="10504" max="10504" width="9" style="51" customWidth="1"/>
    <col min="10505" max="10505" width="8.7109375" style="51" customWidth="1"/>
    <col min="10506" max="10506" width="6.5703125" style="51" customWidth="1"/>
    <col min="10507" max="10507" width="8.140625" style="51" customWidth="1"/>
    <col min="10508" max="10508" width="7.5703125" style="51" customWidth="1"/>
    <col min="10509" max="10509" width="7" style="51" customWidth="1"/>
    <col min="10510" max="10511" width="8.7109375" style="51" customWidth="1"/>
    <col min="10512" max="10512" width="7.28515625" style="51" customWidth="1"/>
    <col min="10513" max="10513" width="8.140625" style="51" customWidth="1"/>
    <col min="10514" max="10514" width="8.7109375" style="51" customWidth="1"/>
    <col min="10515" max="10515" width="6.42578125" style="51" customWidth="1"/>
    <col min="10516" max="10517" width="9.28515625" style="51" customWidth="1"/>
    <col min="10518" max="10518" width="6.42578125" style="51" customWidth="1"/>
    <col min="10519" max="10520" width="9.5703125" style="51" customWidth="1"/>
    <col min="10521" max="10521" width="6.42578125" style="51" customWidth="1"/>
    <col min="10522" max="10523" width="9.5703125" style="51" customWidth="1"/>
    <col min="10524" max="10524" width="6.7109375" style="51" customWidth="1"/>
    <col min="10525" max="10527" width="9.140625" style="51"/>
    <col min="10528" max="10528" width="10.85546875" style="51" bestFit="1" customWidth="1"/>
    <col min="10529" max="10749" width="9.140625" style="51"/>
    <col min="10750" max="10750" width="18.7109375" style="51" customWidth="1"/>
    <col min="10751" max="10752" width="9.42578125" style="51" customWidth="1"/>
    <col min="10753" max="10753" width="7.7109375" style="51" customWidth="1"/>
    <col min="10754" max="10754" width="9.28515625" style="51" customWidth="1"/>
    <col min="10755" max="10755" width="9.85546875" style="51" customWidth="1"/>
    <col min="10756" max="10756" width="7.140625" style="51" customWidth="1"/>
    <col min="10757" max="10757" width="8.5703125" style="51" customWidth="1"/>
    <col min="10758" max="10758" width="8.85546875" style="51" customWidth="1"/>
    <col min="10759" max="10759" width="7.140625" style="51" customWidth="1"/>
    <col min="10760" max="10760" width="9" style="51" customWidth="1"/>
    <col min="10761" max="10761" width="8.7109375" style="51" customWidth="1"/>
    <col min="10762" max="10762" width="6.5703125" style="51" customWidth="1"/>
    <col min="10763" max="10763" width="8.140625" style="51" customWidth="1"/>
    <col min="10764" max="10764" width="7.5703125" style="51" customWidth="1"/>
    <col min="10765" max="10765" width="7" style="51" customWidth="1"/>
    <col min="10766" max="10767" width="8.7109375" style="51" customWidth="1"/>
    <col min="10768" max="10768" width="7.28515625" style="51" customWidth="1"/>
    <col min="10769" max="10769" width="8.140625" style="51" customWidth="1"/>
    <col min="10770" max="10770" width="8.7109375" style="51" customWidth="1"/>
    <col min="10771" max="10771" width="6.42578125" style="51" customWidth="1"/>
    <col min="10772" max="10773" width="9.28515625" style="51" customWidth="1"/>
    <col min="10774" max="10774" width="6.42578125" style="51" customWidth="1"/>
    <col min="10775" max="10776" width="9.5703125" style="51" customWidth="1"/>
    <col min="10777" max="10777" width="6.42578125" style="51" customWidth="1"/>
    <col min="10778" max="10779" width="9.5703125" style="51" customWidth="1"/>
    <col min="10780" max="10780" width="6.7109375" style="51" customWidth="1"/>
    <col min="10781" max="10783" width="9.140625" style="51"/>
    <col min="10784" max="10784" width="10.85546875" style="51" bestFit="1" customWidth="1"/>
    <col min="10785" max="11005" width="9.140625" style="51"/>
    <col min="11006" max="11006" width="18.7109375" style="51" customWidth="1"/>
    <col min="11007" max="11008" width="9.42578125" style="51" customWidth="1"/>
    <col min="11009" max="11009" width="7.7109375" style="51" customWidth="1"/>
    <col min="11010" max="11010" width="9.28515625" style="51" customWidth="1"/>
    <col min="11011" max="11011" width="9.85546875" style="51" customWidth="1"/>
    <col min="11012" max="11012" width="7.140625" style="51" customWidth="1"/>
    <col min="11013" max="11013" width="8.5703125" style="51" customWidth="1"/>
    <col min="11014" max="11014" width="8.85546875" style="51" customWidth="1"/>
    <col min="11015" max="11015" width="7.140625" style="51" customWidth="1"/>
    <col min="11016" max="11016" width="9" style="51" customWidth="1"/>
    <col min="11017" max="11017" width="8.7109375" style="51" customWidth="1"/>
    <col min="11018" max="11018" width="6.5703125" style="51" customWidth="1"/>
    <col min="11019" max="11019" width="8.140625" style="51" customWidth="1"/>
    <col min="11020" max="11020" width="7.5703125" style="51" customWidth="1"/>
    <col min="11021" max="11021" width="7" style="51" customWidth="1"/>
    <col min="11022" max="11023" width="8.7109375" style="51" customWidth="1"/>
    <col min="11024" max="11024" width="7.28515625" style="51" customWidth="1"/>
    <col min="11025" max="11025" width="8.140625" style="51" customWidth="1"/>
    <col min="11026" max="11026" width="8.7109375" style="51" customWidth="1"/>
    <col min="11027" max="11027" width="6.42578125" style="51" customWidth="1"/>
    <col min="11028" max="11029" width="9.28515625" style="51" customWidth="1"/>
    <col min="11030" max="11030" width="6.42578125" style="51" customWidth="1"/>
    <col min="11031" max="11032" width="9.5703125" style="51" customWidth="1"/>
    <col min="11033" max="11033" width="6.42578125" style="51" customWidth="1"/>
    <col min="11034" max="11035" width="9.5703125" style="51" customWidth="1"/>
    <col min="11036" max="11036" width="6.7109375" style="51" customWidth="1"/>
    <col min="11037" max="11039" width="9.140625" style="51"/>
    <col min="11040" max="11040" width="10.85546875" style="51" bestFit="1" customWidth="1"/>
    <col min="11041" max="11261" width="9.140625" style="51"/>
    <col min="11262" max="11262" width="18.7109375" style="51" customWidth="1"/>
    <col min="11263" max="11264" width="9.42578125" style="51" customWidth="1"/>
    <col min="11265" max="11265" width="7.7109375" style="51" customWidth="1"/>
    <col min="11266" max="11266" width="9.28515625" style="51" customWidth="1"/>
    <col min="11267" max="11267" width="9.85546875" style="51" customWidth="1"/>
    <col min="11268" max="11268" width="7.140625" style="51" customWidth="1"/>
    <col min="11269" max="11269" width="8.5703125" style="51" customWidth="1"/>
    <col min="11270" max="11270" width="8.85546875" style="51" customWidth="1"/>
    <col min="11271" max="11271" width="7.140625" style="51" customWidth="1"/>
    <col min="11272" max="11272" width="9" style="51" customWidth="1"/>
    <col min="11273" max="11273" width="8.7109375" style="51" customWidth="1"/>
    <col min="11274" max="11274" width="6.5703125" style="51" customWidth="1"/>
    <col min="11275" max="11275" width="8.140625" style="51" customWidth="1"/>
    <col min="11276" max="11276" width="7.5703125" style="51" customWidth="1"/>
    <col min="11277" max="11277" width="7" style="51" customWidth="1"/>
    <col min="11278" max="11279" width="8.7109375" style="51" customWidth="1"/>
    <col min="11280" max="11280" width="7.28515625" style="51" customWidth="1"/>
    <col min="11281" max="11281" width="8.140625" style="51" customWidth="1"/>
    <col min="11282" max="11282" width="8.7109375" style="51" customWidth="1"/>
    <col min="11283" max="11283" width="6.42578125" style="51" customWidth="1"/>
    <col min="11284" max="11285" width="9.28515625" style="51" customWidth="1"/>
    <col min="11286" max="11286" width="6.42578125" style="51" customWidth="1"/>
    <col min="11287" max="11288" width="9.5703125" style="51" customWidth="1"/>
    <col min="11289" max="11289" width="6.42578125" style="51" customWidth="1"/>
    <col min="11290" max="11291" width="9.5703125" style="51" customWidth="1"/>
    <col min="11292" max="11292" width="6.7109375" style="51" customWidth="1"/>
    <col min="11293" max="11295" width="9.140625" style="51"/>
    <col min="11296" max="11296" width="10.85546875" style="51" bestFit="1" customWidth="1"/>
    <col min="11297" max="11517" width="9.140625" style="51"/>
    <col min="11518" max="11518" width="18.7109375" style="51" customWidth="1"/>
    <col min="11519" max="11520" width="9.42578125" style="51" customWidth="1"/>
    <col min="11521" max="11521" width="7.7109375" style="51" customWidth="1"/>
    <col min="11522" max="11522" width="9.28515625" style="51" customWidth="1"/>
    <col min="11523" max="11523" width="9.85546875" style="51" customWidth="1"/>
    <col min="11524" max="11524" width="7.140625" style="51" customWidth="1"/>
    <col min="11525" max="11525" width="8.5703125" style="51" customWidth="1"/>
    <col min="11526" max="11526" width="8.85546875" style="51" customWidth="1"/>
    <col min="11527" max="11527" width="7.140625" style="51" customWidth="1"/>
    <col min="11528" max="11528" width="9" style="51" customWidth="1"/>
    <col min="11529" max="11529" width="8.7109375" style="51" customWidth="1"/>
    <col min="11530" max="11530" width="6.5703125" style="51" customWidth="1"/>
    <col min="11531" max="11531" width="8.140625" style="51" customWidth="1"/>
    <col min="11532" max="11532" width="7.5703125" style="51" customWidth="1"/>
    <col min="11533" max="11533" width="7" style="51" customWidth="1"/>
    <col min="11534" max="11535" width="8.7109375" style="51" customWidth="1"/>
    <col min="11536" max="11536" width="7.28515625" style="51" customWidth="1"/>
    <col min="11537" max="11537" width="8.140625" style="51" customWidth="1"/>
    <col min="11538" max="11538" width="8.7109375" style="51" customWidth="1"/>
    <col min="11539" max="11539" width="6.42578125" style="51" customWidth="1"/>
    <col min="11540" max="11541" width="9.28515625" style="51" customWidth="1"/>
    <col min="11542" max="11542" width="6.42578125" style="51" customWidth="1"/>
    <col min="11543" max="11544" width="9.5703125" style="51" customWidth="1"/>
    <col min="11545" max="11545" width="6.42578125" style="51" customWidth="1"/>
    <col min="11546" max="11547" width="9.5703125" style="51" customWidth="1"/>
    <col min="11548" max="11548" width="6.7109375" style="51" customWidth="1"/>
    <col min="11549" max="11551" width="9.140625" style="51"/>
    <col min="11552" max="11552" width="10.85546875" style="51" bestFit="1" customWidth="1"/>
    <col min="11553" max="11773" width="9.140625" style="51"/>
    <col min="11774" max="11774" width="18.7109375" style="51" customWidth="1"/>
    <col min="11775" max="11776" width="9.42578125" style="51" customWidth="1"/>
    <col min="11777" max="11777" width="7.7109375" style="51" customWidth="1"/>
    <col min="11778" max="11778" width="9.28515625" style="51" customWidth="1"/>
    <col min="11779" max="11779" width="9.85546875" style="51" customWidth="1"/>
    <col min="11780" max="11780" width="7.140625" style="51" customWidth="1"/>
    <col min="11781" max="11781" width="8.5703125" style="51" customWidth="1"/>
    <col min="11782" max="11782" width="8.85546875" style="51" customWidth="1"/>
    <col min="11783" max="11783" width="7.140625" style="51" customWidth="1"/>
    <col min="11784" max="11784" width="9" style="51" customWidth="1"/>
    <col min="11785" max="11785" width="8.7109375" style="51" customWidth="1"/>
    <col min="11786" max="11786" width="6.5703125" style="51" customWidth="1"/>
    <col min="11787" max="11787" width="8.140625" style="51" customWidth="1"/>
    <col min="11788" max="11788" width="7.5703125" style="51" customWidth="1"/>
    <col min="11789" max="11789" width="7" style="51" customWidth="1"/>
    <col min="11790" max="11791" width="8.7109375" style="51" customWidth="1"/>
    <col min="11792" max="11792" width="7.28515625" style="51" customWidth="1"/>
    <col min="11793" max="11793" width="8.140625" style="51" customWidth="1"/>
    <col min="11794" max="11794" width="8.7109375" style="51" customWidth="1"/>
    <col min="11795" max="11795" width="6.42578125" style="51" customWidth="1"/>
    <col min="11796" max="11797" width="9.28515625" style="51" customWidth="1"/>
    <col min="11798" max="11798" width="6.42578125" style="51" customWidth="1"/>
    <col min="11799" max="11800" width="9.5703125" style="51" customWidth="1"/>
    <col min="11801" max="11801" width="6.42578125" style="51" customWidth="1"/>
    <col min="11802" max="11803" width="9.5703125" style="51" customWidth="1"/>
    <col min="11804" max="11804" width="6.7109375" style="51" customWidth="1"/>
    <col min="11805" max="11807" width="9.140625" style="51"/>
    <col min="11808" max="11808" width="10.85546875" style="51" bestFit="1" customWidth="1"/>
    <col min="11809" max="12029" width="9.140625" style="51"/>
    <col min="12030" max="12030" width="18.7109375" style="51" customWidth="1"/>
    <col min="12031" max="12032" width="9.42578125" style="51" customWidth="1"/>
    <col min="12033" max="12033" width="7.7109375" style="51" customWidth="1"/>
    <col min="12034" max="12034" width="9.28515625" style="51" customWidth="1"/>
    <col min="12035" max="12035" width="9.85546875" style="51" customWidth="1"/>
    <col min="12036" max="12036" width="7.140625" style="51" customWidth="1"/>
    <col min="12037" max="12037" width="8.5703125" style="51" customWidth="1"/>
    <col min="12038" max="12038" width="8.85546875" style="51" customWidth="1"/>
    <col min="12039" max="12039" width="7.140625" style="51" customWidth="1"/>
    <col min="12040" max="12040" width="9" style="51" customWidth="1"/>
    <col min="12041" max="12041" width="8.7109375" style="51" customWidth="1"/>
    <col min="12042" max="12042" width="6.5703125" style="51" customWidth="1"/>
    <col min="12043" max="12043" width="8.140625" style="51" customWidth="1"/>
    <col min="12044" max="12044" width="7.5703125" style="51" customWidth="1"/>
    <col min="12045" max="12045" width="7" style="51" customWidth="1"/>
    <col min="12046" max="12047" width="8.7109375" style="51" customWidth="1"/>
    <col min="12048" max="12048" width="7.28515625" style="51" customWidth="1"/>
    <col min="12049" max="12049" width="8.140625" style="51" customWidth="1"/>
    <col min="12050" max="12050" width="8.7109375" style="51" customWidth="1"/>
    <col min="12051" max="12051" width="6.42578125" style="51" customWidth="1"/>
    <col min="12052" max="12053" width="9.28515625" style="51" customWidth="1"/>
    <col min="12054" max="12054" width="6.42578125" style="51" customWidth="1"/>
    <col min="12055" max="12056" width="9.5703125" style="51" customWidth="1"/>
    <col min="12057" max="12057" width="6.42578125" style="51" customWidth="1"/>
    <col min="12058" max="12059" width="9.5703125" style="51" customWidth="1"/>
    <col min="12060" max="12060" width="6.7109375" style="51" customWidth="1"/>
    <col min="12061" max="12063" width="9.140625" style="51"/>
    <col min="12064" max="12064" width="10.85546875" style="51" bestFit="1" customWidth="1"/>
    <col min="12065" max="12285" width="9.140625" style="51"/>
    <col min="12286" max="12286" width="18.7109375" style="51" customWidth="1"/>
    <col min="12287" max="12288" width="9.42578125" style="51" customWidth="1"/>
    <col min="12289" max="12289" width="7.7109375" style="51" customWidth="1"/>
    <col min="12290" max="12290" width="9.28515625" style="51" customWidth="1"/>
    <col min="12291" max="12291" width="9.85546875" style="51" customWidth="1"/>
    <col min="12292" max="12292" width="7.140625" style="51" customWidth="1"/>
    <col min="12293" max="12293" width="8.5703125" style="51" customWidth="1"/>
    <col min="12294" max="12294" width="8.85546875" style="51" customWidth="1"/>
    <col min="12295" max="12295" width="7.140625" style="51" customWidth="1"/>
    <col min="12296" max="12296" width="9" style="51" customWidth="1"/>
    <col min="12297" max="12297" width="8.7109375" style="51" customWidth="1"/>
    <col min="12298" max="12298" width="6.5703125" style="51" customWidth="1"/>
    <col min="12299" max="12299" width="8.140625" style="51" customWidth="1"/>
    <col min="12300" max="12300" width="7.5703125" style="51" customWidth="1"/>
    <col min="12301" max="12301" width="7" style="51" customWidth="1"/>
    <col min="12302" max="12303" width="8.7109375" style="51" customWidth="1"/>
    <col min="12304" max="12304" width="7.28515625" style="51" customWidth="1"/>
    <col min="12305" max="12305" width="8.140625" style="51" customWidth="1"/>
    <col min="12306" max="12306" width="8.7109375" style="51" customWidth="1"/>
    <col min="12307" max="12307" width="6.42578125" style="51" customWidth="1"/>
    <col min="12308" max="12309" width="9.28515625" style="51" customWidth="1"/>
    <col min="12310" max="12310" width="6.42578125" style="51" customWidth="1"/>
    <col min="12311" max="12312" width="9.5703125" style="51" customWidth="1"/>
    <col min="12313" max="12313" width="6.42578125" style="51" customWidth="1"/>
    <col min="12314" max="12315" width="9.5703125" style="51" customWidth="1"/>
    <col min="12316" max="12316" width="6.7109375" style="51" customWidth="1"/>
    <col min="12317" max="12319" width="9.140625" style="51"/>
    <col min="12320" max="12320" width="10.85546875" style="51" bestFit="1" customWidth="1"/>
    <col min="12321" max="12541" width="9.140625" style="51"/>
    <col min="12542" max="12542" width="18.7109375" style="51" customWidth="1"/>
    <col min="12543" max="12544" width="9.42578125" style="51" customWidth="1"/>
    <col min="12545" max="12545" width="7.7109375" style="51" customWidth="1"/>
    <col min="12546" max="12546" width="9.28515625" style="51" customWidth="1"/>
    <col min="12547" max="12547" width="9.85546875" style="51" customWidth="1"/>
    <col min="12548" max="12548" width="7.140625" style="51" customWidth="1"/>
    <col min="12549" max="12549" width="8.5703125" style="51" customWidth="1"/>
    <col min="12550" max="12550" width="8.85546875" style="51" customWidth="1"/>
    <col min="12551" max="12551" width="7.140625" style="51" customWidth="1"/>
    <col min="12552" max="12552" width="9" style="51" customWidth="1"/>
    <col min="12553" max="12553" width="8.7109375" style="51" customWidth="1"/>
    <col min="12554" max="12554" width="6.5703125" style="51" customWidth="1"/>
    <col min="12555" max="12555" width="8.140625" style="51" customWidth="1"/>
    <col min="12556" max="12556" width="7.5703125" style="51" customWidth="1"/>
    <col min="12557" max="12557" width="7" style="51" customWidth="1"/>
    <col min="12558" max="12559" width="8.7109375" style="51" customWidth="1"/>
    <col min="12560" max="12560" width="7.28515625" style="51" customWidth="1"/>
    <col min="12561" max="12561" width="8.140625" style="51" customWidth="1"/>
    <col min="12562" max="12562" width="8.7109375" style="51" customWidth="1"/>
    <col min="12563" max="12563" width="6.42578125" style="51" customWidth="1"/>
    <col min="12564" max="12565" width="9.28515625" style="51" customWidth="1"/>
    <col min="12566" max="12566" width="6.42578125" style="51" customWidth="1"/>
    <col min="12567" max="12568" width="9.5703125" style="51" customWidth="1"/>
    <col min="12569" max="12569" width="6.42578125" style="51" customWidth="1"/>
    <col min="12570" max="12571" width="9.5703125" style="51" customWidth="1"/>
    <col min="12572" max="12572" width="6.7109375" style="51" customWidth="1"/>
    <col min="12573" max="12575" width="9.140625" style="51"/>
    <col min="12576" max="12576" width="10.85546875" style="51" bestFit="1" customWidth="1"/>
    <col min="12577" max="12797" width="9.140625" style="51"/>
    <col min="12798" max="12798" width="18.7109375" style="51" customWidth="1"/>
    <col min="12799" max="12800" width="9.42578125" style="51" customWidth="1"/>
    <col min="12801" max="12801" width="7.7109375" style="51" customWidth="1"/>
    <col min="12802" max="12802" width="9.28515625" style="51" customWidth="1"/>
    <col min="12803" max="12803" width="9.85546875" style="51" customWidth="1"/>
    <col min="12804" max="12804" width="7.140625" style="51" customWidth="1"/>
    <col min="12805" max="12805" width="8.5703125" style="51" customWidth="1"/>
    <col min="12806" max="12806" width="8.85546875" style="51" customWidth="1"/>
    <col min="12807" max="12807" width="7.140625" style="51" customWidth="1"/>
    <col min="12808" max="12808" width="9" style="51" customWidth="1"/>
    <col min="12809" max="12809" width="8.7109375" style="51" customWidth="1"/>
    <col min="12810" max="12810" width="6.5703125" style="51" customWidth="1"/>
    <col min="12811" max="12811" width="8.140625" style="51" customWidth="1"/>
    <col min="12812" max="12812" width="7.5703125" style="51" customWidth="1"/>
    <col min="12813" max="12813" width="7" style="51" customWidth="1"/>
    <col min="12814" max="12815" width="8.7109375" style="51" customWidth="1"/>
    <col min="12816" max="12816" width="7.28515625" style="51" customWidth="1"/>
    <col min="12817" max="12817" width="8.140625" style="51" customWidth="1"/>
    <col min="12818" max="12818" width="8.7109375" style="51" customWidth="1"/>
    <col min="12819" max="12819" width="6.42578125" style="51" customWidth="1"/>
    <col min="12820" max="12821" width="9.28515625" style="51" customWidth="1"/>
    <col min="12822" max="12822" width="6.42578125" style="51" customWidth="1"/>
    <col min="12823" max="12824" width="9.5703125" style="51" customWidth="1"/>
    <col min="12825" max="12825" width="6.42578125" style="51" customWidth="1"/>
    <col min="12826" max="12827" width="9.5703125" style="51" customWidth="1"/>
    <col min="12828" max="12828" width="6.7109375" style="51" customWidth="1"/>
    <col min="12829" max="12831" width="9.140625" style="51"/>
    <col min="12832" max="12832" width="10.85546875" style="51" bestFit="1" customWidth="1"/>
    <col min="12833" max="13053" width="9.140625" style="51"/>
    <col min="13054" max="13054" width="18.7109375" style="51" customWidth="1"/>
    <col min="13055" max="13056" width="9.42578125" style="51" customWidth="1"/>
    <col min="13057" max="13057" width="7.7109375" style="51" customWidth="1"/>
    <col min="13058" max="13058" width="9.28515625" style="51" customWidth="1"/>
    <col min="13059" max="13059" width="9.85546875" style="51" customWidth="1"/>
    <col min="13060" max="13060" width="7.140625" style="51" customWidth="1"/>
    <col min="13061" max="13061" width="8.5703125" style="51" customWidth="1"/>
    <col min="13062" max="13062" width="8.85546875" style="51" customWidth="1"/>
    <col min="13063" max="13063" width="7.140625" style="51" customWidth="1"/>
    <col min="13064" max="13064" width="9" style="51" customWidth="1"/>
    <col min="13065" max="13065" width="8.7109375" style="51" customWidth="1"/>
    <col min="13066" max="13066" width="6.5703125" style="51" customWidth="1"/>
    <col min="13067" max="13067" width="8.140625" style="51" customWidth="1"/>
    <col min="13068" max="13068" width="7.5703125" style="51" customWidth="1"/>
    <col min="13069" max="13069" width="7" style="51" customWidth="1"/>
    <col min="13070" max="13071" width="8.7109375" style="51" customWidth="1"/>
    <col min="13072" max="13072" width="7.28515625" style="51" customWidth="1"/>
    <col min="13073" max="13073" width="8.140625" style="51" customWidth="1"/>
    <col min="13074" max="13074" width="8.7109375" style="51" customWidth="1"/>
    <col min="13075" max="13075" width="6.42578125" style="51" customWidth="1"/>
    <col min="13076" max="13077" width="9.28515625" style="51" customWidth="1"/>
    <col min="13078" max="13078" width="6.42578125" style="51" customWidth="1"/>
    <col min="13079" max="13080" width="9.5703125" style="51" customWidth="1"/>
    <col min="13081" max="13081" width="6.42578125" style="51" customWidth="1"/>
    <col min="13082" max="13083" width="9.5703125" style="51" customWidth="1"/>
    <col min="13084" max="13084" width="6.7109375" style="51" customWidth="1"/>
    <col min="13085" max="13087" width="9.140625" style="51"/>
    <col min="13088" max="13088" width="10.85546875" style="51" bestFit="1" customWidth="1"/>
    <col min="13089" max="13309" width="9.140625" style="51"/>
    <col min="13310" max="13310" width="18.7109375" style="51" customWidth="1"/>
    <col min="13311" max="13312" width="9.42578125" style="51" customWidth="1"/>
    <col min="13313" max="13313" width="7.7109375" style="51" customWidth="1"/>
    <col min="13314" max="13314" width="9.28515625" style="51" customWidth="1"/>
    <col min="13315" max="13315" width="9.85546875" style="51" customWidth="1"/>
    <col min="13316" max="13316" width="7.140625" style="51" customWidth="1"/>
    <col min="13317" max="13317" width="8.5703125" style="51" customWidth="1"/>
    <col min="13318" max="13318" width="8.85546875" style="51" customWidth="1"/>
    <col min="13319" max="13319" width="7.140625" style="51" customWidth="1"/>
    <col min="13320" max="13320" width="9" style="51" customWidth="1"/>
    <col min="13321" max="13321" width="8.7109375" style="51" customWidth="1"/>
    <col min="13322" max="13322" width="6.5703125" style="51" customWidth="1"/>
    <col min="13323" max="13323" width="8.140625" style="51" customWidth="1"/>
    <col min="13324" max="13324" width="7.5703125" style="51" customWidth="1"/>
    <col min="13325" max="13325" width="7" style="51" customWidth="1"/>
    <col min="13326" max="13327" width="8.7109375" style="51" customWidth="1"/>
    <col min="13328" max="13328" width="7.28515625" style="51" customWidth="1"/>
    <col min="13329" max="13329" width="8.140625" style="51" customWidth="1"/>
    <col min="13330" max="13330" width="8.7109375" style="51" customWidth="1"/>
    <col min="13331" max="13331" width="6.42578125" style="51" customWidth="1"/>
    <col min="13332" max="13333" width="9.28515625" style="51" customWidth="1"/>
    <col min="13334" max="13334" width="6.42578125" style="51" customWidth="1"/>
    <col min="13335" max="13336" width="9.5703125" style="51" customWidth="1"/>
    <col min="13337" max="13337" width="6.42578125" style="51" customWidth="1"/>
    <col min="13338" max="13339" width="9.5703125" style="51" customWidth="1"/>
    <col min="13340" max="13340" width="6.7109375" style="51" customWidth="1"/>
    <col min="13341" max="13343" width="9.140625" style="51"/>
    <col min="13344" max="13344" width="10.85546875" style="51" bestFit="1" customWidth="1"/>
    <col min="13345" max="13565" width="9.140625" style="51"/>
    <col min="13566" max="13566" width="18.7109375" style="51" customWidth="1"/>
    <col min="13567" max="13568" width="9.42578125" style="51" customWidth="1"/>
    <col min="13569" max="13569" width="7.7109375" style="51" customWidth="1"/>
    <col min="13570" max="13570" width="9.28515625" style="51" customWidth="1"/>
    <col min="13571" max="13571" width="9.85546875" style="51" customWidth="1"/>
    <col min="13572" max="13572" width="7.140625" style="51" customWidth="1"/>
    <col min="13573" max="13573" width="8.5703125" style="51" customWidth="1"/>
    <col min="13574" max="13574" width="8.85546875" style="51" customWidth="1"/>
    <col min="13575" max="13575" width="7.140625" style="51" customWidth="1"/>
    <col min="13576" max="13576" width="9" style="51" customWidth="1"/>
    <col min="13577" max="13577" width="8.7109375" style="51" customWidth="1"/>
    <col min="13578" max="13578" width="6.5703125" style="51" customWidth="1"/>
    <col min="13579" max="13579" width="8.140625" style="51" customWidth="1"/>
    <col min="13580" max="13580" width="7.5703125" style="51" customWidth="1"/>
    <col min="13581" max="13581" width="7" style="51" customWidth="1"/>
    <col min="13582" max="13583" width="8.7109375" style="51" customWidth="1"/>
    <col min="13584" max="13584" width="7.28515625" style="51" customWidth="1"/>
    <col min="13585" max="13585" width="8.140625" style="51" customWidth="1"/>
    <col min="13586" max="13586" width="8.7109375" style="51" customWidth="1"/>
    <col min="13587" max="13587" width="6.42578125" style="51" customWidth="1"/>
    <col min="13588" max="13589" width="9.28515625" style="51" customWidth="1"/>
    <col min="13590" max="13590" width="6.42578125" style="51" customWidth="1"/>
    <col min="13591" max="13592" width="9.5703125" style="51" customWidth="1"/>
    <col min="13593" max="13593" width="6.42578125" style="51" customWidth="1"/>
    <col min="13594" max="13595" width="9.5703125" style="51" customWidth="1"/>
    <col min="13596" max="13596" width="6.7109375" style="51" customWidth="1"/>
    <col min="13597" max="13599" width="9.140625" style="51"/>
    <col min="13600" max="13600" width="10.85546875" style="51" bestFit="1" customWidth="1"/>
    <col min="13601" max="13821" width="9.140625" style="51"/>
    <col min="13822" max="13822" width="18.7109375" style="51" customWidth="1"/>
    <col min="13823" max="13824" width="9.42578125" style="51" customWidth="1"/>
    <col min="13825" max="13825" width="7.7109375" style="51" customWidth="1"/>
    <col min="13826" max="13826" width="9.28515625" style="51" customWidth="1"/>
    <col min="13827" max="13827" width="9.85546875" style="51" customWidth="1"/>
    <col min="13828" max="13828" width="7.140625" style="51" customWidth="1"/>
    <col min="13829" max="13829" width="8.5703125" style="51" customWidth="1"/>
    <col min="13830" max="13830" width="8.85546875" style="51" customWidth="1"/>
    <col min="13831" max="13831" width="7.140625" style="51" customWidth="1"/>
    <col min="13832" max="13832" width="9" style="51" customWidth="1"/>
    <col min="13833" max="13833" width="8.7109375" style="51" customWidth="1"/>
    <col min="13834" max="13834" width="6.5703125" style="51" customWidth="1"/>
    <col min="13835" max="13835" width="8.140625" style="51" customWidth="1"/>
    <col min="13836" max="13836" width="7.5703125" style="51" customWidth="1"/>
    <col min="13837" max="13837" width="7" style="51" customWidth="1"/>
    <col min="13838" max="13839" width="8.7109375" style="51" customWidth="1"/>
    <col min="13840" max="13840" width="7.28515625" style="51" customWidth="1"/>
    <col min="13841" max="13841" width="8.140625" style="51" customWidth="1"/>
    <col min="13842" max="13842" width="8.7109375" style="51" customWidth="1"/>
    <col min="13843" max="13843" width="6.42578125" style="51" customWidth="1"/>
    <col min="13844" max="13845" width="9.28515625" style="51" customWidth="1"/>
    <col min="13846" max="13846" width="6.42578125" style="51" customWidth="1"/>
    <col min="13847" max="13848" width="9.5703125" style="51" customWidth="1"/>
    <col min="13849" max="13849" width="6.42578125" style="51" customWidth="1"/>
    <col min="13850" max="13851" width="9.5703125" style="51" customWidth="1"/>
    <col min="13852" max="13852" width="6.7109375" style="51" customWidth="1"/>
    <col min="13853" max="13855" width="9.140625" style="51"/>
    <col min="13856" max="13856" width="10.85546875" style="51" bestFit="1" customWidth="1"/>
    <col min="13857" max="14077" width="9.140625" style="51"/>
    <col min="14078" max="14078" width="18.7109375" style="51" customWidth="1"/>
    <col min="14079" max="14080" width="9.42578125" style="51" customWidth="1"/>
    <col min="14081" max="14081" width="7.7109375" style="51" customWidth="1"/>
    <col min="14082" max="14082" width="9.28515625" style="51" customWidth="1"/>
    <col min="14083" max="14083" width="9.85546875" style="51" customWidth="1"/>
    <col min="14084" max="14084" width="7.140625" style="51" customWidth="1"/>
    <col min="14085" max="14085" width="8.5703125" style="51" customWidth="1"/>
    <col min="14086" max="14086" width="8.85546875" style="51" customWidth="1"/>
    <col min="14087" max="14087" width="7.140625" style="51" customWidth="1"/>
    <col min="14088" max="14088" width="9" style="51" customWidth="1"/>
    <col min="14089" max="14089" width="8.7109375" style="51" customWidth="1"/>
    <col min="14090" max="14090" width="6.5703125" style="51" customWidth="1"/>
    <col min="14091" max="14091" width="8.140625" style="51" customWidth="1"/>
    <col min="14092" max="14092" width="7.5703125" style="51" customWidth="1"/>
    <col min="14093" max="14093" width="7" style="51" customWidth="1"/>
    <col min="14094" max="14095" width="8.7109375" style="51" customWidth="1"/>
    <col min="14096" max="14096" width="7.28515625" style="51" customWidth="1"/>
    <col min="14097" max="14097" width="8.140625" style="51" customWidth="1"/>
    <col min="14098" max="14098" width="8.7109375" style="51" customWidth="1"/>
    <col min="14099" max="14099" width="6.42578125" style="51" customWidth="1"/>
    <col min="14100" max="14101" width="9.28515625" style="51" customWidth="1"/>
    <col min="14102" max="14102" width="6.42578125" style="51" customWidth="1"/>
    <col min="14103" max="14104" width="9.5703125" style="51" customWidth="1"/>
    <col min="14105" max="14105" width="6.42578125" style="51" customWidth="1"/>
    <col min="14106" max="14107" width="9.5703125" style="51" customWidth="1"/>
    <col min="14108" max="14108" width="6.7109375" style="51" customWidth="1"/>
    <col min="14109" max="14111" width="9.140625" style="51"/>
    <col min="14112" max="14112" width="10.85546875" style="51" bestFit="1" customWidth="1"/>
    <col min="14113" max="14333" width="9.140625" style="51"/>
    <col min="14334" max="14334" width="18.7109375" style="51" customWidth="1"/>
    <col min="14335" max="14336" width="9.42578125" style="51" customWidth="1"/>
    <col min="14337" max="14337" width="7.7109375" style="51" customWidth="1"/>
    <col min="14338" max="14338" width="9.28515625" style="51" customWidth="1"/>
    <col min="14339" max="14339" width="9.85546875" style="51" customWidth="1"/>
    <col min="14340" max="14340" width="7.140625" style="51" customWidth="1"/>
    <col min="14341" max="14341" width="8.5703125" style="51" customWidth="1"/>
    <col min="14342" max="14342" width="8.85546875" style="51" customWidth="1"/>
    <col min="14343" max="14343" width="7.140625" style="51" customWidth="1"/>
    <col min="14344" max="14344" width="9" style="51" customWidth="1"/>
    <col min="14345" max="14345" width="8.7109375" style="51" customWidth="1"/>
    <col min="14346" max="14346" width="6.5703125" style="51" customWidth="1"/>
    <col min="14347" max="14347" width="8.140625" style="51" customWidth="1"/>
    <col min="14348" max="14348" width="7.5703125" style="51" customWidth="1"/>
    <col min="14349" max="14349" width="7" style="51" customWidth="1"/>
    <col min="14350" max="14351" width="8.7109375" style="51" customWidth="1"/>
    <col min="14352" max="14352" width="7.28515625" style="51" customWidth="1"/>
    <col min="14353" max="14353" width="8.140625" style="51" customWidth="1"/>
    <col min="14354" max="14354" width="8.7109375" style="51" customWidth="1"/>
    <col min="14355" max="14355" width="6.42578125" style="51" customWidth="1"/>
    <col min="14356" max="14357" width="9.28515625" style="51" customWidth="1"/>
    <col min="14358" max="14358" width="6.42578125" style="51" customWidth="1"/>
    <col min="14359" max="14360" width="9.5703125" style="51" customWidth="1"/>
    <col min="14361" max="14361" width="6.42578125" style="51" customWidth="1"/>
    <col min="14362" max="14363" width="9.5703125" style="51" customWidth="1"/>
    <col min="14364" max="14364" width="6.7109375" style="51" customWidth="1"/>
    <col min="14365" max="14367" width="9.140625" style="51"/>
    <col min="14368" max="14368" width="10.85546875" style="51" bestFit="1" customWidth="1"/>
    <col min="14369" max="14589" width="9.140625" style="51"/>
    <col min="14590" max="14590" width="18.7109375" style="51" customWidth="1"/>
    <col min="14591" max="14592" width="9.42578125" style="51" customWidth="1"/>
    <col min="14593" max="14593" width="7.7109375" style="51" customWidth="1"/>
    <col min="14594" max="14594" width="9.28515625" style="51" customWidth="1"/>
    <col min="14595" max="14595" width="9.85546875" style="51" customWidth="1"/>
    <col min="14596" max="14596" width="7.140625" style="51" customWidth="1"/>
    <col min="14597" max="14597" width="8.5703125" style="51" customWidth="1"/>
    <col min="14598" max="14598" width="8.85546875" style="51" customWidth="1"/>
    <col min="14599" max="14599" width="7.140625" style="51" customWidth="1"/>
    <col min="14600" max="14600" width="9" style="51" customWidth="1"/>
    <col min="14601" max="14601" width="8.7109375" style="51" customWidth="1"/>
    <col min="14602" max="14602" width="6.5703125" style="51" customWidth="1"/>
    <col min="14603" max="14603" width="8.140625" style="51" customWidth="1"/>
    <col min="14604" max="14604" width="7.5703125" style="51" customWidth="1"/>
    <col min="14605" max="14605" width="7" style="51" customWidth="1"/>
    <col min="14606" max="14607" width="8.7109375" style="51" customWidth="1"/>
    <col min="14608" max="14608" width="7.28515625" style="51" customWidth="1"/>
    <col min="14609" max="14609" width="8.140625" style="51" customWidth="1"/>
    <col min="14610" max="14610" width="8.7109375" style="51" customWidth="1"/>
    <col min="14611" max="14611" width="6.42578125" style="51" customWidth="1"/>
    <col min="14612" max="14613" width="9.28515625" style="51" customWidth="1"/>
    <col min="14614" max="14614" width="6.42578125" style="51" customWidth="1"/>
    <col min="14615" max="14616" width="9.5703125" style="51" customWidth="1"/>
    <col min="14617" max="14617" width="6.42578125" style="51" customWidth="1"/>
    <col min="14618" max="14619" width="9.5703125" style="51" customWidth="1"/>
    <col min="14620" max="14620" width="6.7109375" style="51" customWidth="1"/>
    <col min="14621" max="14623" width="9.140625" style="51"/>
    <col min="14624" max="14624" width="10.85546875" style="51" bestFit="1" customWidth="1"/>
    <col min="14625" max="14845" width="9.140625" style="51"/>
    <col min="14846" max="14846" width="18.7109375" style="51" customWidth="1"/>
    <col min="14847" max="14848" width="9.42578125" style="51" customWidth="1"/>
    <col min="14849" max="14849" width="7.7109375" style="51" customWidth="1"/>
    <col min="14850" max="14850" width="9.28515625" style="51" customWidth="1"/>
    <col min="14851" max="14851" width="9.85546875" style="51" customWidth="1"/>
    <col min="14852" max="14852" width="7.140625" style="51" customWidth="1"/>
    <col min="14853" max="14853" width="8.5703125" style="51" customWidth="1"/>
    <col min="14854" max="14854" width="8.85546875" style="51" customWidth="1"/>
    <col min="14855" max="14855" width="7.140625" style="51" customWidth="1"/>
    <col min="14856" max="14856" width="9" style="51" customWidth="1"/>
    <col min="14857" max="14857" width="8.7109375" style="51" customWidth="1"/>
    <col min="14858" max="14858" width="6.5703125" style="51" customWidth="1"/>
    <col min="14859" max="14859" width="8.140625" style="51" customWidth="1"/>
    <col min="14860" max="14860" width="7.5703125" style="51" customWidth="1"/>
    <col min="14861" max="14861" width="7" style="51" customWidth="1"/>
    <col min="14862" max="14863" width="8.7109375" style="51" customWidth="1"/>
    <col min="14864" max="14864" width="7.28515625" style="51" customWidth="1"/>
    <col min="14865" max="14865" width="8.140625" style="51" customWidth="1"/>
    <col min="14866" max="14866" width="8.7109375" style="51" customWidth="1"/>
    <col min="14867" max="14867" width="6.42578125" style="51" customWidth="1"/>
    <col min="14868" max="14869" width="9.28515625" style="51" customWidth="1"/>
    <col min="14870" max="14870" width="6.42578125" style="51" customWidth="1"/>
    <col min="14871" max="14872" width="9.5703125" style="51" customWidth="1"/>
    <col min="14873" max="14873" width="6.42578125" style="51" customWidth="1"/>
    <col min="14874" max="14875" width="9.5703125" style="51" customWidth="1"/>
    <col min="14876" max="14876" width="6.7109375" style="51" customWidth="1"/>
    <col min="14877" max="14879" width="9.140625" style="51"/>
    <col min="14880" max="14880" width="10.85546875" style="51" bestFit="1" customWidth="1"/>
    <col min="14881" max="15101" width="9.140625" style="51"/>
    <col min="15102" max="15102" width="18.7109375" style="51" customWidth="1"/>
    <col min="15103" max="15104" width="9.42578125" style="51" customWidth="1"/>
    <col min="15105" max="15105" width="7.7109375" style="51" customWidth="1"/>
    <col min="15106" max="15106" width="9.28515625" style="51" customWidth="1"/>
    <col min="15107" max="15107" width="9.85546875" style="51" customWidth="1"/>
    <col min="15108" max="15108" width="7.140625" style="51" customWidth="1"/>
    <col min="15109" max="15109" width="8.5703125" style="51" customWidth="1"/>
    <col min="15110" max="15110" width="8.85546875" style="51" customWidth="1"/>
    <col min="15111" max="15111" width="7.140625" style="51" customWidth="1"/>
    <col min="15112" max="15112" width="9" style="51" customWidth="1"/>
    <col min="15113" max="15113" width="8.7109375" style="51" customWidth="1"/>
    <col min="15114" max="15114" width="6.5703125" style="51" customWidth="1"/>
    <col min="15115" max="15115" width="8.140625" style="51" customWidth="1"/>
    <col min="15116" max="15116" width="7.5703125" style="51" customWidth="1"/>
    <col min="15117" max="15117" width="7" style="51" customWidth="1"/>
    <col min="15118" max="15119" width="8.7109375" style="51" customWidth="1"/>
    <col min="15120" max="15120" width="7.28515625" style="51" customWidth="1"/>
    <col min="15121" max="15121" width="8.140625" style="51" customWidth="1"/>
    <col min="15122" max="15122" width="8.7109375" style="51" customWidth="1"/>
    <col min="15123" max="15123" width="6.42578125" style="51" customWidth="1"/>
    <col min="15124" max="15125" width="9.28515625" style="51" customWidth="1"/>
    <col min="15126" max="15126" width="6.42578125" style="51" customWidth="1"/>
    <col min="15127" max="15128" width="9.5703125" style="51" customWidth="1"/>
    <col min="15129" max="15129" width="6.42578125" style="51" customWidth="1"/>
    <col min="15130" max="15131" width="9.5703125" style="51" customWidth="1"/>
    <col min="15132" max="15132" width="6.7109375" style="51" customWidth="1"/>
    <col min="15133" max="15135" width="9.140625" style="51"/>
    <col min="15136" max="15136" width="10.85546875" style="51" bestFit="1" customWidth="1"/>
    <col min="15137" max="15357" width="9.140625" style="51"/>
    <col min="15358" max="15358" width="18.7109375" style="51" customWidth="1"/>
    <col min="15359" max="15360" width="9.42578125" style="51" customWidth="1"/>
    <col min="15361" max="15361" width="7.7109375" style="51" customWidth="1"/>
    <col min="15362" max="15362" width="9.28515625" style="51" customWidth="1"/>
    <col min="15363" max="15363" width="9.85546875" style="51" customWidth="1"/>
    <col min="15364" max="15364" width="7.140625" style="51" customWidth="1"/>
    <col min="15365" max="15365" width="8.5703125" style="51" customWidth="1"/>
    <col min="15366" max="15366" width="8.85546875" style="51" customWidth="1"/>
    <col min="15367" max="15367" width="7.140625" style="51" customWidth="1"/>
    <col min="15368" max="15368" width="9" style="51" customWidth="1"/>
    <col min="15369" max="15369" width="8.7109375" style="51" customWidth="1"/>
    <col min="15370" max="15370" width="6.5703125" style="51" customWidth="1"/>
    <col min="15371" max="15371" width="8.140625" style="51" customWidth="1"/>
    <col min="15372" max="15372" width="7.5703125" style="51" customWidth="1"/>
    <col min="15373" max="15373" width="7" style="51" customWidth="1"/>
    <col min="15374" max="15375" width="8.7109375" style="51" customWidth="1"/>
    <col min="15376" max="15376" width="7.28515625" style="51" customWidth="1"/>
    <col min="15377" max="15377" width="8.140625" style="51" customWidth="1"/>
    <col min="15378" max="15378" width="8.7109375" style="51" customWidth="1"/>
    <col min="15379" max="15379" width="6.42578125" style="51" customWidth="1"/>
    <col min="15380" max="15381" width="9.28515625" style="51" customWidth="1"/>
    <col min="15382" max="15382" width="6.42578125" style="51" customWidth="1"/>
    <col min="15383" max="15384" width="9.5703125" style="51" customWidth="1"/>
    <col min="15385" max="15385" width="6.42578125" style="51" customWidth="1"/>
    <col min="15386" max="15387" width="9.5703125" style="51" customWidth="1"/>
    <col min="15388" max="15388" width="6.7109375" style="51" customWidth="1"/>
    <col min="15389" max="15391" width="9.140625" style="51"/>
    <col min="15392" max="15392" width="10.85546875" style="51" bestFit="1" customWidth="1"/>
    <col min="15393" max="15613" width="9.140625" style="51"/>
    <col min="15614" max="15614" width="18.7109375" style="51" customWidth="1"/>
    <col min="15615" max="15616" width="9.42578125" style="51" customWidth="1"/>
    <col min="15617" max="15617" width="7.7109375" style="51" customWidth="1"/>
    <col min="15618" max="15618" width="9.28515625" style="51" customWidth="1"/>
    <col min="15619" max="15619" width="9.85546875" style="51" customWidth="1"/>
    <col min="15620" max="15620" width="7.140625" style="51" customWidth="1"/>
    <col min="15621" max="15621" width="8.5703125" style="51" customWidth="1"/>
    <col min="15622" max="15622" width="8.85546875" style="51" customWidth="1"/>
    <col min="15623" max="15623" width="7.140625" style="51" customWidth="1"/>
    <col min="15624" max="15624" width="9" style="51" customWidth="1"/>
    <col min="15625" max="15625" width="8.7109375" style="51" customWidth="1"/>
    <col min="15626" max="15626" width="6.5703125" style="51" customWidth="1"/>
    <col min="15627" max="15627" width="8.140625" style="51" customWidth="1"/>
    <col min="15628" max="15628" width="7.5703125" style="51" customWidth="1"/>
    <col min="15629" max="15629" width="7" style="51" customWidth="1"/>
    <col min="15630" max="15631" width="8.7109375" style="51" customWidth="1"/>
    <col min="15632" max="15632" width="7.28515625" style="51" customWidth="1"/>
    <col min="15633" max="15633" width="8.140625" style="51" customWidth="1"/>
    <col min="15634" max="15634" width="8.7109375" style="51" customWidth="1"/>
    <col min="15635" max="15635" width="6.42578125" style="51" customWidth="1"/>
    <col min="15636" max="15637" width="9.28515625" style="51" customWidth="1"/>
    <col min="15638" max="15638" width="6.42578125" style="51" customWidth="1"/>
    <col min="15639" max="15640" width="9.5703125" style="51" customWidth="1"/>
    <col min="15641" max="15641" width="6.42578125" style="51" customWidth="1"/>
    <col min="15642" max="15643" width="9.5703125" style="51" customWidth="1"/>
    <col min="15644" max="15644" width="6.7109375" style="51" customWidth="1"/>
    <col min="15645" max="15647" width="9.140625" style="51"/>
    <col min="15648" max="15648" width="10.85546875" style="51" bestFit="1" customWidth="1"/>
    <col min="15649" max="15869" width="9.140625" style="51"/>
    <col min="15870" max="15870" width="18.7109375" style="51" customWidth="1"/>
    <col min="15871" max="15872" width="9.42578125" style="51" customWidth="1"/>
    <col min="15873" max="15873" width="7.7109375" style="51" customWidth="1"/>
    <col min="15874" max="15874" width="9.28515625" style="51" customWidth="1"/>
    <col min="15875" max="15875" width="9.85546875" style="51" customWidth="1"/>
    <col min="15876" max="15876" width="7.140625" style="51" customWidth="1"/>
    <col min="15877" max="15877" width="8.5703125" style="51" customWidth="1"/>
    <col min="15878" max="15878" width="8.85546875" style="51" customWidth="1"/>
    <col min="15879" max="15879" width="7.140625" style="51" customWidth="1"/>
    <col min="15880" max="15880" width="9" style="51" customWidth="1"/>
    <col min="15881" max="15881" width="8.7109375" style="51" customWidth="1"/>
    <col min="15882" max="15882" width="6.5703125" style="51" customWidth="1"/>
    <col min="15883" max="15883" width="8.140625" style="51" customWidth="1"/>
    <col min="15884" max="15884" width="7.5703125" style="51" customWidth="1"/>
    <col min="15885" max="15885" width="7" style="51" customWidth="1"/>
    <col min="15886" max="15887" width="8.7109375" style="51" customWidth="1"/>
    <col min="15888" max="15888" width="7.28515625" style="51" customWidth="1"/>
    <col min="15889" max="15889" width="8.140625" style="51" customWidth="1"/>
    <col min="15890" max="15890" width="8.7109375" style="51" customWidth="1"/>
    <col min="15891" max="15891" width="6.42578125" style="51" customWidth="1"/>
    <col min="15892" max="15893" width="9.28515625" style="51" customWidth="1"/>
    <col min="15894" max="15894" width="6.42578125" style="51" customWidth="1"/>
    <col min="15895" max="15896" width="9.5703125" style="51" customWidth="1"/>
    <col min="15897" max="15897" width="6.42578125" style="51" customWidth="1"/>
    <col min="15898" max="15899" width="9.5703125" style="51" customWidth="1"/>
    <col min="15900" max="15900" width="6.7109375" style="51" customWidth="1"/>
    <col min="15901" max="15903" width="9.140625" style="51"/>
    <col min="15904" max="15904" width="10.85546875" style="51" bestFit="1" customWidth="1"/>
    <col min="15905" max="16125" width="9.140625" style="51"/>
    <col min="16126" max="16126" width="18.7109375" style="51" customWidth="1"/>
    <col min="16127" max="16128" width="9.42578125" style="51" customWidth="1"/>
    <col min="16129" max="16129" width="7.7109375" style="51" customWidth="1"/>
    <col min="16130" max="16130" width="9.28515625" style="51" customWidth="1"/>
    <col min="16131" max="16131" width="9.85546875" style="51" customWidth="1"/>
    <col min="16132" max="16132" width="7.140625" style="51" customWidth="1"/>
    <col min="16133" max="16133" width="8.5703125" style="51" customWidth="1"/>
    <col min="16134" max="16134" width="8.85546875" style="51" customWidth="1"/>
    <col min="16135" max="16135" width="7.140625" style="51" customWidth="1"/>
    <col min="16136" max="16136" width="9" style="51" customWidth="1"/>
    <col min="16137" max="16137" width="8.7109375" style="51" customWidth="1"/>
    <col min="16138" max="16138" width="6.5703125" style="51" customWidth="1"/>
    <col min="16139" max="16139" width="8.140625" style="51" customWidth="1"/>
    <col min="16140" max="16140" width="7.5703125" style="51" customWidth="1"/>
    <col min="16141" max="16141" width="7" style="51" customWidth="1"/>
    <col min="16142" max="16143" width="8.7109375" style="51" customWidth="1"/>
    <col min="16144" max="16144" width="7.28515625" style="51" customWidth="1"/>
    <col min="16145" max="16145" width="8.140625" style="51" customWidth="1"/>
    <col min="16146" max="16146" width="8.7109375" style="51" customWidth="1"/>
    <col min="16147" max="16147" width="6.42578125" style="51" customWidth="1"/>
    <col min="16148" max="16149" width="9.28515625" style="51" customWidth="1"/>
    <col min="16150" max="16150" width="6.42578125" style="51" customWidth="1"/>
    <col min="16151" max="16152" width="9.5703125" style="51" customWidth="1"/>
    <col min="16153" max="16153" width="6.42578125" style="51" customWidth="1"/>
    <col min="16154" max="16155" width="9.5703125" style="51" customWidth="1"/>
    <col min="16156" max="16156" width="6.7109375" style="51" customWidth="1"/>
    <col min="16157" max="16159" width="9.140625" style="51"/>
    <col min="16160" max="16160" width="10.85546875" style="51" bestFit="1" customWidth="1"/>
    <col min="16161" max="16384" width="9.140625" style="51"/>
  </cols>
  <sheetData>
    <row r="1" spans="1:29" s="40" customFormat="1" ht="60" customHeight="1">
      <c r="A1" s="182"/>
      <c r="B1" s="183" t="s">
        <v>131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84"/>
      <c r="P1" s="184"/>
      <c r="Q1" s="185"/>
      <c r="R1" s="185"/>
      <c r="S1" s="186"/>
      <c r="T1" s="185"/>
      <c r="U1" s="185"/>
      <c r="V1" s="186"/>
      <c r="W1" s="185"/>
      <c r="X1" s="185"/>
      <c r="Y1" s="187"/>
      <c r="AA1" s="188"/>
      <c r="AB1" s="20" t="s">
        <v>33</v>
      </c>
    </row>
    <row r="2" spans="1:29" s="40" customFormat="1" ht="13.5" customHeight="1">
      <c r="A2" s="182"/>
      <c r="B2" s="189"/>
      <c r="C2" s="189"/>
      <c r="D2" s="189"/>
      <c r="E2" s="189"/>
      <c r="F2" s="189"/>
      <c r="G2" s="189"/>
      <c r="H2" s="190"/>
      <c r="I2" s="190"/>
      <c r="J2" s="190"/>
      <c r="K2" s="189"/>
      <c r="L2" s="189"/>
      <c r="M2" s="188" t="s">
        <v>16</v>
      </c>
      <c r="N2" s="184"/>
      <c r="O2" s="184"/>
      <c r="P2" s="184"/>
      <c r="Q2" s="185"/>
      <c r="R2" s="185"/>
      <c r="S2" s="186"/>
      <c r="T2" s="185"/>
      <c r="U2" s="185"/>
      <c r="V2" s="186"/>
      <c r="W2" s="185"/>
      <c r="X2" s="185"/>
      <c r="Y2" s="187"/>
      <c r="AA2" s="188" t="s">
        <v>16</v>
      </c>
      <c r="AB2" s="188"/>
    </row>
    <row r="3" spans="1:29" s="40" customFormat="1" ht="27.75" customHeight="1">
      <c r="A3" s="101"/>
      <c r="B3" s="191" t="s">
        <v>38</v>
      </c>
      <c r="C3" s="192"/>
      <c r="D3" s="193"/>
      <c r="E3" s="194" t="s">
        <v>18</v>
      </c>
      <c r="F3" s="195"/>
      <c r="G3" s="196"/>
      <c r="H3" s="197" t="s">
        <v>30</v>
      </c>
      <c r="I3" s="197"/>
      <c r="J3" s="197"/>
      <c r="K3" s="194" t="s">
        <v>25</v>
      </c>
      <c r="L3" s="195"/>
      <c r="M3" s="196"/>
      <c r="N3" s="194" t="s">
        <v>19</v>
      </c>
      <c r="O3" s="195"/>
      <c r="P3" s="196"/>
      <c r="Q3" s="194" t="s">
        <v>20</v>
      </c>
      <c r="R3" s="195"/>
      <c r="S3" s="195"/>
      <c r="T3" s="194" t="s">
        <v>26</v>
      </c>
      <c r="U3" s="195"/>
      <c r="V3" s="196"/>
      <c r="W3" s="198" t="s">
        <v>28</v>
      </c>
      <c r="X3" s="199"/>
      <c r="Y3" s="200"/>
      <c r="Z3" s="194" t="s">
        <v>27</v>
      </c>
      <c r="AA3" s="195"/>
      <c r="AB3" s="196"/>
    </row>
    <row r="4" spans="1:29" s="40" customFormat="1" ht="14.25" customHeight="1">
      <c r="A4" s="102"/>
      <c r="B4" s="201"/>
      <c r="C4" s="202"/>
      <c r="D4" s="203"/>
      <c r="E4" s="204"/>
      <c r="F4" s="205"/>
      <c r="G4" s="206"/>
      <c r="H4" s="197"/>
      <c r="I4" s="197"/>
      <c r="J4" s="197"/>
      <c r="K4" s="205"/>
      <c r="L4" s="205"/>
      <c r="M4" s="206"/>
      <c r="N4" s="204"/>
      <c r="O4" s="205"/>
      <c r="P4" s="206"/>
      <c r="Q4" s="204"/>
      <c r="R4" s="205"/>
      <c r="S4" s="205"/>
      <c r="T4" s="204"/>
      <c r="U4" s="205"/>
      <c r="V4" s="206"/>
      <c r="W4" s="207"/>
      <c r="X4" s="208"/>
      <c r="Y4" s="209"/>
      <c r="Z4" s="204"/>
      <c r="AA4" s="205"/>
      <c r="AB4" s="206"/>
    </row>
    <row r="5" spans="1:29" s="40" customFormat="1" ht="22.5" customHeight="1">
      <c r="A5" s="102"/>
      <c r="B5" s="210"/>
      <c r="C5" s="211"/>
      <c r="D5" s="212"/>
      <c r="E5" s="213"/>
      <c r="F5" s="214"/>
      <c r="G5" s="215"/>
      <c r="H5" s="197"/>
      <c r="I5" s="197"/>
      <c r="J5" s="197"/>
      <c r="K5" s="214"/>
      <c r="L5" s="214"/>
      <c r="M5" s="215"/>
      <c r="N5" s="213"/>
      <c r="O5" s="214"/>
      <c r="P5" s="215"/>
      <c r="Q5" s="213"/>
      <c r="R5" s="214"/>
      <c r="S5" s="214"/>
      <c r="T5" s="213"/>
      <c r="U5" s="214"/>
      <c r="V5" s="215"/>
      <c r="W5" s="216"/>
      <c r="X5" s="217"/>
      <c r="Y5" s="218"/>
      <c r="Z5" s="213"/>
      <c r="AA5" s="214"/>
      <c r="AB5" s="215"/>
    </row>
    <row r="6" spans="1:29" s="40" customFormat="1" ht="21.6" customHeight="1">
      <c r="A6" s="219"/>
      <c r="B6" s="220">
        <v>2020</v>
      </c>
      <c r="C6" s="220">
        <v>2021</v>
      </c>
      <c r="D6" s="221" t="s">
        <v>3</v>
      </c>
      <c r="E6" s="220">
        <v>2020</v>
      </c>
      <c r="F6" s="220">
        <v>2021</v>
      </c>
      <c r="G6" s="221" t="s">
        <v>3</v>
      </c>
      <c r="H6" s="220">
        <v>2020</v>
      </c>
      <c r="I6" s="220">
        <v>2021</v>
      </c>
      <c r="J6" s="221" t="s">
        <v>3</v>
      </c>
      <c r="K6" s="220">
        <v>2020</v>
      </c>
      <c r="L6" s="220">
        <v>2021</v>
      </c>
      <c r="M6" s="221" t="s">
        <v>3</v>
      </c>
      <c r="N6" s="220">
        <v>2020</v>
      </c>
      <c r="O6" s="220">
        <v>2021</v>
      </c>
      <c r="P6" s="221" t="s">
        <v>3</v>
      </c>
      <c r="Q6" s="220">
        <v>2020</v>
      </c>
      <c r="R6" s="220">
        <v>2021</v>
      </c>
      <c r="S6" s="221" t="s">
        <v>3</v>
      </c>
      <c r="T6" s="220">
        <v>2020</v>
      </c>
      <c r="U6" s="220">
        <v>2021</v>
      </c>
      <c r="V6" s="221" t="s">
        <v>3</v>
      </c>
      <c r="W6" s="220">
        <v>2020</v>
      </c>
      <c r="X6" s="220">
        <v>2021</v>
      </c>
      <c r="Y6" s="221" t="s">
        <v>3</v>
      </c>
      <c r="Z6" s="220">
        <v>2020</v>
      </c>
      <c r="AA6" s="220">
        <v>2021</v>
      </c>
      <c r="AB6" s="221" t="s">
        <v>3</v>
      </c>
    </row>
    <row r="7" spans="1:29" s="46" customFormat="1" ht="10.5" customHeight="1">
      <c r="A7" s="45" t="s">
        <v>9</v>
      </c>
      <c r="B7" s="45">
        <v>1</v>
      </c>
      <c r="C7" s="45">
        <v>2</v>
      </c>
      <c r="D7" s="45">
        <v>3</v>
      </c>
      <c r="E7" s="45">
        <v>4</v>
      </c>
      <c r="F7" s="45">
        <v>5</v>
      </c>
      <c r="G7" s="45">
        <v>6</v>
      </c>
      <c r="H7" s="45">
        <v>7</v>
      </c>
      <c r="I7" s="45">
        <v>8</v>
      </c>
      <c r="J7" s="45">
        <v>9</v>
      </c>
      <c r="K7" s="45">
        <v>10</v>
      </c>
      <c r="L7" s="45">
        <v>11</v>
      </c>
      <c r="M7" s="45">
        <v>12</v>
      </c>
      <c r="N7" s="45">
        <v>13</v>
      </c>
      <c r="O7" s="45">
        <v>14</v>
      </c>
      <c r="P7" s="45">
        <v>15</v>
      </c>
      <c r="Q7" s="45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5">
        <v>22</v>
      </c>
      <c r="X7" s="45">
        <v>23</v>
      </c>
      <c r="Y7" s="45">
        <v>24</v>
      </c>
      <c r="Z7" s="45">
        <v>25</v>
      </c>
      <c r="AA7" s="45">
        <v>26</v>
      </c>
      <c r="AB7" s="45">
        <v>27</v>
      </c>
    </row>
    <row r="8" spans="1:29" s="49" customFormat="1" ht="19.149999999999999" customHeight="1">
      <c r="A8" s="222" t="s">
        <v>63</v>
      </c>
      <c r="B8" s="223">
        <f>'[9]АТО-1 20'!B9+'[9]АТО 7 20'!J8-'[9]АТО 7 20'!K8+'[9]АТО 7 20'!L8</f>
        <v>1537</v>
      </c>
      <c r="C8" s="223">
        <f>'[9]АТО-1 21'!B9+'[9]АТО7 21'!J8-'[9]АТО7 21'!K8+'[9]АТО7 21'!L8</f>
        <v>1568</v>
      </c>
      <c r="D8" s="224">
        <f>C8/B8*100</f>
        <v>102.01691607026675</v>
      </c>
      <c r="E8" s="225">
        <f>'[9]АТО-1 20'!B9</f>
        <v>1418</v>
      </c>
      <c r="F8" s="225">
        <f>'[9]АТО-1 21'!B9</f>
        <v>1414</v>
      </c>
      <c r="G8" s="226">
        <f>F8/E8*100</f>
        <v>99.717912552891391</v>
      </c>
      <c r="H8" s="225">
        <f>'[9]АТО-1 20'!E9+'[9]АТО 7 20'!D8</f>
        <v>309</v>
      </c>
      <c r="I8" s="225">
        <f>'[9]АТО-1 21'!E9+'[9]АТО7 21'!D8</f>
        <v>312</v>
      </c>
      <c r="J8" s="226">
        <f>I8/H8*100</f>
        <v>100.97087378640776</v>
      </c>
      <c r="K8" s="225">
        <f>'[9]АТО-1 20'!J9</f>
        <v>32</v>
      </c>
      <c r="L8" s="225">
        <f>'[9]АТО-1 21'!J9</f>
        <v>26</v>
      </c>
      <c r="M8" s="226">
        <f>L8/K8*100</f>
        <v>81.25</v>
      </c>
      <c r="N8" s="225">
        <f>'[9]АТО-1 20'!N9+'[9]АТО-1 20'!O9</f>
        <v>17</v>
      </c>
      <c r="O8" s="225">
        <f>'[9]АТО-1 21'!N9+'[9]АТО-1 21'!O9</f>
        <v>13</v>
      </c>
      <c r="P8" s="226">
        <f>O8/N8*100</f>
        <v>76.470588235294116</v>
      </c>
      <c r="Q8" s="225">
        <f>'[9]2ПН11 2020'!M10</f>
        <v>1311</v>
      </c>
      <c r="R8" s="225">
        <f>'[9]2ПН11 2021'!M10</f>
        <v>1326</v>
      </c>
      <c r="S8" s="226">
        <f>R8/Q8*100</f>
        <v>101.14416475972541</v>
      </c>
      <c r="T8" s="225">
        <f>'[9]АТО-1 20'!P9+'[9]АТО 7 20'!L8</f>
        <v>713</v>
      </c>
      <c r="U8" s="225">
        <f>'[9]АТО-1 21'!$P$9+'[9]АТО7 21'!L8</f>
        <v>600</v>
      </c>
      <c r="V8" s="226">
        <f>U8/T8*100</f>
        <v>84.151472650771382</v>
      </c>
      <c r="W8" s="225">
        <f>'[9]АТО-1 20'!P9</f>
        <v>597</v>
      </c>
      <c r="X8" s="225">
        <f>'[9]АТО-1 21'!P9</f>
        <v>495</v>
      </c>
      <c r="Y8" s="226">
        <f>X8/W8*100</f>
        <v>82.914572864321613</v>
      </c>
      <c r="Z8" s="225">
        <f>'[9]АТО-1 20'!Q9</f>
        <v>547</v>
      </c>
      <c r="AA8" s="76">
        <f>'[9]АТО-1 21'!Q9</f>
        <v>455</v>
      </c>
      <c r="AB8" s="227">
        <f>AA8/Z8*100</f>
        <v>83.180987202925053</v>
      </c>
    </row>
    <row r="9" spans="1:29" ht="16.5" customHeight="1">
      <c r="A9" s="50" t="s">
        <v>64</v>
      </c>
      <c r="B9" s="228">
        <f>'[9]АТО-1 20'!B10+'[9]АТО 7 20'!J9-'[9]АТО 7 20'!K9+'[9]АТО 7 20'!L9</f>
        <v>57</v>
      </c>
      <c r="C9" s="228">
        <f>'[9]АТО-1 21'!B10+'[9]АТО7 21'!J9-'[9]АТО7 21'!K9+'[9]АТО7 21'!L9</f>
        <v>51</v>
      </c>
      <c r="D9" s="229">
        <f t="shared" ref="D9:D37" si="0">C9/B9*100</f>
        <v>89.473684210526315</v>
      </c>
      <c r="E9" s="230">
        <f>'[9]АТО-1 20'!B10</f>
        <v>52</v>
      </c>
      <c r="F9" s="230">
        <f>'[9]АТО-1 21'!B10</f>
        <v>47</v>
      </c>
      <c r="G9" s="231">
        <f t="shared" ref="G9:G37" si="1">F9/E9*100</f>
        <v>90.384615384615387</v>
      </c>
      <c r="H9" s="230">
        <f>'[9]АТО-1 20'!E10+'[9]АТО 7 20'!D9</f>
        <v>10</v>
      </c>
      <c r="I9" s="230">
        <f>'[9]АТО-1 21'!E10+'[9]АТО7 21'!D9</f>
        <v>9</v>
      </c>
      <c r="J9" s="231">
        <f t="shared" ref="J9:J37" si="2">I9/H9*100</f>
        <v>90</v>
      </c>
      <c r="K9" s="230">
        <f>'[9]АТО-1 20'!J10</f>
        <v>0</v>
      </c>
      <c r="L9" s="230">
        <f>'[9]АТО-1 21'!J10</f>
        <v>0</v>
      </c>
      <c r="M9" s="231">
        <v>0</v>
      </c>
      <c r="N9" s="230">
        <f>'[9]АТО-1 20'!N10+'[9]АТО-1 20'!O10</f>
        <v>0</v>
      </c>
      <c r="O9" s="230">
        <f>'[9]АТО-1 21'!N10+'[9]АТО-1 21'!O10</f>
        <v>0</v>
      </c>
      <c r="P9" s="231">
        <v>0</v>
      </c>
      <c r="Q9" s="230">
        <f>'[9]2ПН11 2020'!M11</f>
        <v>35</v>
      </c>
      <c r="R9" s="230">
        <f>'[9]2ПН11 2021'!M11</f>
        <v>39</v>
      </c>
      <c r="S9" s="231">
        <f t="shared" ref="S9:S37" si="3">R9/Q9*100</f>
        <v>111.42857142857143</v>
      </c>
      <c r="T9" s="230">
        <f>'[9]АТО-1 20'!P10+'[9]АТО 7 20'!L9</f>
        <v>27</v>
      </c>
      <c r="U9" s="230">
        <f>'[9]АТО-1 21'!$P$9+'[9]АТО7 21'!L9</f>
        <v>495</v>
      </c>
      <c r="V9" s="231">
        <f t="shared" ref="V9:V37" si="4">U9/T9*100</f>
        <v>1833.3333333333333</v>
      </c>
      <c r="W9" s="230">
        <f>'[9]АТО-1 20'!P10</f>
        <v>22</v>
      </c>
      <c r="X9" s="230">
        <f>'[9]АТО-1 21'!P10</f>
        <v>25</v>
      </c>
      <c r="Y9" s="231">
        <f t="shared" ref="Y9:Y37" si="5">X9/W9*100</f>
        <v>113.63636363636364</v>
      </c>
      <c r="Z9" s="230">
        <f>'[9]АТО-1 20'!Q10</f>
        <v>21</v>
      </c>
      <c r="AA9" s="77">
        <f>'[9]АТО-1 21'!Q10</f>
        <v>25</v>
      </c>
      <c r="AB9" s="232">
        <f t="shared" ref="AB9:AB37" si="6">AA9/Z9*100</f>
        <v>119.04761904761905</v>
      </c>
      <c r="AC9" s="233"/>
    </row>
    <row r="10" spans="1:29" ht="16.5" customHeight="1">
      <c r="A10" s="50" t="s">
        <v>65</v>
      </c>
      <c r="B10" s="228">
        <f>'[9]АТО-1 20'!B11+'[9]АТО 7 20'!J10-'[9]АТО 7 20'!K10+'[9]АТО 7 20'!L10</f>
        <v>18</v>
      </c>
      <c r="C10" s="228">
        <f>'[9]АТО-1 21'!B11+'[9]АТО7 21'!J10-'[9]АТО7 21'!K10+'[9]АТО7 21'!L10</f>
        <v>21</v>
      </c>
      <c r="D10" s="229">
        <f t="shared" si="0"/>
        <v>116.66666666666667</v>
      </c>
      <c r="E10" s="230">
        <f>'[9]АТО-1 20'!B11</f>
        <v>18</v>
      </c>
      <c r="F10" s="230">
        <f>'[9]АТО-1 21'!B11</f>
        <v>21</v>
      </c>
      <c r="G10" s="231">
        <f t="shared" si="1"/>
        <v>116.66666666666667</v>
      </c>
      <c r="H10" s="230">
        <f>'[9]АТО-1 20'!E11+'[9]АТО 7 20'!D10</f>
        <v>3</v>
      </c>
      <c r="I10" s="230">
        <f>'[9]АТО-1 21'!E11+'[9]АТО7 21'!D10</f>
        <v>2</v>
      </c>
      <c r="J10" s="231">
        <f t="shared" si="2"/>
        <v>66.666666666666657</v>
      </c>
      <c r="K10" s="230">
        <f>'[9]АТО-1 20'!J11</f>
        <v>0</v>
      </c>
      <c r="L10" s="230">
        <f>'[9]АТО-1 21'!J11</f>
        <v>0</v>
      </c>
      <c r="M10" s="231">
        <v>0</v>
      </c>
      <c r="N10" s="230">
        <f>'[9]АТО-1 20'!N11+'[9]АТО-1 20'!O11</f>
        <v>0</v>
      </c>
      <c r="O10" s="230">
        <f>'[9]АТО-1 21'!N11+'[9]АТО-1 21'!O11</f>
        <v>0</v>
      </c>
      <c r="P10" s="231">
        <v>0</v>
      </c>
      <c r="Q10" s="230">
        <f>'[9]2ПН11 2020'!M12</f>
        <v>14</v>
      </c>
      <c r="R10" s="230">
        <f>'[9]2ПН11 2021'!M12</f>
        <v>15</v>
      </c>
      <c r="S10" s="231">
        <f t="shared" si="3"/>
        <v>107.14285714285714</v>
      </c>
      <c r="T10" s="230">
        <f>'[9]АТО-1 20'!P11+'[9]АТО 7 20'!L10</f>
        <v>9</v>
      </c>
      <c r="U10" s="230">
        <f>'[9]АТО-1 21'!$P$9+'[9]АТО7 21'!L10</f>
        <v>495</v>
      </c>
      <c r="V10" s="231">
        <f t="shared" si="4"/>
        <v>5500</v>
      </c>
      <c r="W10" s="230">
        <f>'[9]АТО-1 20'!P11</f>
        <v>9</v>
      </c>
      <c r="X10" s="230">
        <f>'[9]АТО-1 21'!P11</f>
        <v>10</v>
      </c>
      <c r="Y10" s="231">
        <f t="shared" si="5"/>
        <v>111.11111111111111</v>
      </c>
      <c r="Z10" s="230">
        <f>'[9]АТО-1 20'!Q11</f>
        <v>8</v>
      </c>
      <c r="AA10" s="77">
        <f>'[9]АТО-1 21'!Q11</f>
        <v>10</v>
      </c>
      <c r="AB10" s="232">
        <f t="shared" si="6"/>
        <v>125</v>
      </c>
      <c r="AC10" s="233"/>
    </row>
    <row r="11" spans="1:29" ht="16.5" customHeight="1">
      <c r="A11" s="50" t="s">
        <v>66</v>
      </c>
      <c r="B11" s="228">
        <f>'[9]АТО-1 20'!B12+'[9]АТО 7 20'!J11-'[9]АТО 7 20'!K11+'[9]АТО 7 20'!L11</f>
        <v>62</v>
      </c>
      <c r="C11" s="228">
        <f>'[9]АТО-1 21'!B12+'[9]АТО7 21'!J11-'[9]АТО7 21'!K11+'[9]АТО7 21'!L11</f>
        <v>81</v>
      </c>
      <c r="D11" s="229">
        <f t="shared" si="0"/>
        <v>130.64516129032256</v>
      </c>
      <c r="E11" s="230">
        <f>'[9]АТО-1 20'!B12</f>
        <v>36</v>
      </c>
      <c r="F11" s="230">
        <f>'[9]АТО-1 21'!B12</f>
        <v>53</v>
      </c>
      <c r="G11" s="231">
        <f t="shared" si="1"/>
        <v>147.22222222222223</v>
      </c>
      <c r="H11" s="230">
        <f>'[9]АТО-1 20'!E12+'[9]АТО 7 20'!D11</f>
        <v>5</v>
      </c>
      <c r="I11" s="230">
        <f>'[9]АТО-1 21'!E12+'[9]АТО7 21'!D11</f>
        <v>8</v>
      </c>
      <c r="J11" s="231">
        <f t="shared" si="2"/>
        <v>160</v>
      </c>
      <c r="K11" s="230">
        <f>'[9]АТО-1 20'!J12</f>
        <v>1</v>
      </c>
      <c r="L11" s="230">
        <f>'[9]АТО-1 21'!J12</f>
        <v>0</v>
      </c>
      <c r="M11" s="231">
        <v>0</v>
      </c>
      <c r="N11" s="230">
        <f>'[9]АТО-1 20'!N12+'[9]АТО-1 20'!O12</f>
        <v>0</v>
      </c>
      <c r="O11" s="230">
        <f>'[9]АТО-1 21'!N12+'[9]АТО-1 21'!O12</f>
        <v>0</v>
      </c>
      <c r="P11" s="231">
        <v>0</v>
      </c>
      <c r="Q11" s="230">
        <f>'[9]2ПН11 2020'!M13</f>
        <v>35</v>
      </c>
      <c r="R11" s="230">
        <f>'[9]2ПН11 2021'!M13</f>
        <v>48</v>
      </c>
      <c r="S11" s="231">
        <f t="shared" si="3"/>
        <v>137.14285714285714</v>
      </c>
      <c r="T11" s="230">
        <f>'[9]АТО-1 20'!P12+'[9]АТО 7 20'!L11</f>
        <v>43</v>
      </c>
      <c r="U11" s="230">
        <f>'[9]АТО-1 21'!$P$9+'[9]АТО7 21'!L11</f>
        <v>519</v>
      </c>
      <c r="V11" s="231">
        <f t="shared" si="4"/>
        <v>1206.9767441860465</v>
      </c>
      <c r="W11" s="230">
        <f>'[9]АТО-1 20'!P12</f>
        <v>17</v>
      </c>
      <c r="X11" s="230">
        <f>'[9]АТО-1 21'!P12</f>
        <v>22</v>
      </c>
      <c r="Y11" s="231">
        <f t="shared" si="5"/>
        <v>129.41176470588235</v>
      </c>
      <c r="Z11" s="230">
        <f>'[9]АТО-1 20'!Q12</f>
        <v>13</v>
      </c>
      <c r="AA11" s="77">
        <f>'[9]АТО-1 21'!Q12</f>
        <v>21</v>
      </c>
      <c r="AB11" s="232">
        <f t="shared" si="6"/>
        <v>161.53846153846155</v>
      </c>
      <c r="AC11" s="233"/>
    </row>
    <row r="12" spans="1:29" ht="16.5" customHeight="1">
      <c r="A12" s="50" t="s">
        <v>67</v>
      </c>
      <c r="B12" s="228">
        <f>'[9]АТО-1 20'!B13+'[9]АТО 7 20'!J12-'[9]АТО 7 20'!K12+'[9]АТО 7 20'!L12</f>
        <v>99</v>
      </c>
      <c r="C12" s="228">
        <f>'[9]АТО-1 21'!B13+'[9]АТО7 21'!J12-'[9]АТО7 21'!K12+'[9]АТО7 21'!L12</f>
        <v>108</v>
      </c>
      <c r="D12" s="229">
        <f t="shared" si="0"/>
        <v>109.09090909090908</v>
      </c>
      <c r="E12" s="230">
        <f>'[9]АТО-1 20'!B13</f>
        <v>98</v>
      </c>
      <c r="F12" s="230">
        <f>'[9]АТО-1 21'!B13</f>
        <v>107</v>
      </c>
      <c r="G12" s="231">
        <f t="shared" si="1"/>
        <v>109.18367346938776</v>
      </c>
      <c r="H12" s="230">
        <f>'[9]АТО-1 20'!E13+'[9]АТО 7 20'!D12</f>
        <v>19</v>
      </c>
      <c r="I12" s="230">
        <f>'[9]АТО-1 21'!E13+'[9]АТО7 21'!D12</f>
        <v>24</v>
      </c>
      <c r="J12" s="231">
        <f t="shared" si="2"/>
        <v>126.31578947368421</v>
      </c>
      <c r="K12" s="230">
        <f>'[9]АТО-1 20'!J13</f>
        <v>0</v>
      </c>
      <c r="L12" s="230">
        <f>'[9]АТО-1 21'!J13</f>
        <v>0</v>
      </c>
      <c r="M12" s="231">
        <v>0</v>
      </c>
      <c r="N12" s="230">
        <f>'[9]АТО-1 20'!N13+'[9]АТО-1 20'!O13</f>
        <v>1</v>
      </c>
      <c r="O12" s="230">
        <f>'[9]АТО-1 21'!N13+'[9]АТО-1 21'!O13</f>
        <v>0</v>
      </c>
      <c r="P12" s="231">
        <v>0</v>
      </c>
      <c r="Q12" s="230">
        <f>'[9]2ПН11 2020'!M14</f>
        <v>90</v>
      </c>
      <c r="R12" s="230">
        <f>'[9]2ПН11 2021'!M14</f>
        <v>91</v>
      </c>
      <c r="S12" s="231">
        <f t="shared" si="3"/>
        <v>101.11111111111111</v>
      </c>
      <c r="T12" s="230">
        <f>'[9]АТО-1 20'!P13+'[9]АТО 7 20'!L12</f>
        <v>53</v>
      </c>
      <c r="U12" s="230">
        <f>'[9]АТО-1 21'!$P$9+'[9]АТО7 21'!L12</f>
        <v>496</v>
      </c>
      <c r="V12" s="231">
        <f t="shared" si="4"/>
        <v>935.84905660377353</v>
      </c>
      <c r="W12" s="230">
        <f>'[9]АТО-1 20'!P13</f>
        <v>52</v>
      </c>
      <c r="X12" s="230">
        <f>'[9]АТО-1 21'!P13</f>
        <v>45</v>
      </c>
      <c r="Y12" s="231">
        <f t="shared" si="5"/>
        <v>86.538461538461547</v>
      </c>
      <c r="Z12" s="230">
        <f>'[9]АТО-1 20'!Q13</f>
        <v>48</v>
      </c>
      <c r="AA12" s="77">
        <f>'[9]АТО-1 21'!Q13</f>
        <v>44</v>
      </c>
      <c r="AB12" s="232">
        <f t="shared" si="6"/>
        <v>91.666666666666657</v>
      </c>
      <c r="AC12" s="233"/>
    </row>
    <row r="13" spans="1:29" ht="16.5" customHeight="1">
      <c r="A13" s="50" t="s">
        <v>68</v>
      </c>
      <c r="B13" s="228">
        <f>'[9]АТО-1 20'!B14+'[9]АТО 7 20'!J13-'[9]АТО 7 20'!K13+'[9]АТО 7 20'!L13</f>
        <v>49</v>
      </c>
      <c r="C13" s="228">
        <f>'[9]АТО-1 21'!B14+'[9]АТО7 21'!J13-'[9]АТО7 21'!K13+'[9]АТО7 21'!L13</f>
        <v>50</v>
      </c>
      <c r="D13" s="229">
        <f t="shared" si="0"/>
        <v>102.04081632653062</v>
      </c>
      <c r="E13" s="230">
        <f>'[9]АТО-1 20'!B14</f>
        <v>41</v>
      </c>
      <c r="F13" s="230">
        <f>'[9]АТО-1 21'!B14</f>
        <v>43</v>
      </c>
      <c r="G13" s="231">
        <f t="shared" si="1"/>
        <v>104.8780487804878</v>
      </c>
      <c r="H13" s="230">
        <f>'[9]АТО-1 20'!E14+'[9]АТО 7 20'!D13</f>
        <v>7</v>
      </c>
      <c r="I13" s="230">
        <f>'[9]АТО-1 21'!E14+'[9]АТО7 21'!D13</f>
        <v>7</v>
      </c>
      <c r="J13" s="231">
        <f t="shared" si="2"/>
        <v>100</v>
      </c>
      <c r="K13" s="230">
        <f>'[9]АТО-1 20'!J14</f>
        <v>1</v>
      </c>
      <c r="L13" s="230">
        <f>'[9]АТО-1 21'!J14</f>
        <v>0</v>
      </c>
      <c r="M13" s="231">
        <v>0</v>
      </c>
      <c r="N13" s="230">
        <f>'[9]АТО-1 20'!N14+'[9]АТО-1 20'!O14</f>
        <v>1</v>
      </c>
      <c r="O13" s="230">
        <f>'[9]АТО-1 21'!N14+'[9]АТО-1 21'!O14</f>
        <v>0</v>
      </c>
      <c r="P13" s="231">
        <v>0</v>
      </c>
      <c r="Q13" s="230">
        <f>'[9]2ПН11 2020'!M15</f>
        <v>40</v>
      </c>
      <c r="R13" s="230">
        <f>'[9]2ПН11 2021'!M15</f>
        <v>42</v>
      </c>
      <c r="S13" s="231">
        <f t="shared" si="3"/>
        <v>105</v>
      </c>
      <c r="T13" s="230">
        <f>'[9]АТО-1 20'!P14+'[9]АТО 7 20'!L13</f>
        <v>28</v>
      </c>
      <c r="U13" s="230">
        <f>'[9]АТО-1 21'!$P$9+'[9]АТО7 21'!L13</f>
        <v>502</v>
      </c>
      <c r="V13" s="231">
        <f t="shared" si="4"/>
        <v>1792.8571428571427</v>
      </c>
      <c r="W13" s="230">
        <f>'[9]АТО-1 20'!P14</f>
        <v>21</v>
      </c>
      <c r="X13" s="230">
        <f>'[9]АТО-1 21'!P14</f>
        <v>13</v>
      </c>
      <c r="Y13" s="231">
        <f t="shared" si="5"/>
        <v>61.904761904761905</v>
      </c>
      <c r="Z13" s="230">
        <f>'[9]АТО-1 20'!Q14</f>
        <v>19</v>
      </c>
      <c r="AA13" s="77">
        <f>'[9]АТО-1 21'!Q14</f>
        <v>12</v>
      </c>
      <c r="AB13" s="232">
        <f t="shared" si="6"/>
        <v>63.157894736842103</v>
      </c>
      <c r="AC13" s="233"/>
    </row>
    <row r="14" spans="1:29" ht="16.5" customHeight="1">
      <c r="A14" s="50" t="s">
        <v>69</v>
      </c>
      <c r="B14" s="228">
        <f>'[9]АТО-1 20'!B15+'[9]АТО 7 20'!J14-'[9]АТО 7 20'!K14+'[9]АТО 7 20'!L14</f>
        <v>29</v>
      </c>
      <c r="C14" s="228">
        <f>'[9]АТО-1 21'!B15+'[9]АТО7 21'!J14-'[9]АТО7 21'!K14+'[9]АТО7 21'!L14</f>
        <v>33</v>
      </c>
      <c r="D14" s="229">
        <f t="shared" si="0"/>
        <v>113.79310344827587</v>
      </c>
      <c r="E14" s="230">
        <f>'[9]АТО-1 20'!B15</f>
        <v>24</v>
      </c>
      <c r="F14" s="230">
        <f>'[9]АТО-1 21'!B15</f>
        <v>28</v>
      </c>
      <c r="G14" s="231">
        <f t="shared" si="1"/>
        <v>116.66666666666667</v>
      </c>
      <c r="H14" s="230">
        <f>'[9]АТО-1 20'!E15+'[9]АТО 7 20'!D14</f>
        <v>4</v>
      </c>
      <c r="I14" s="230">
        <f>'[9]АТО-1 21'!E15+'[9]АТО7 21'!D14</f>
        <v>8</v>
      </c>
      <c r="J14" s="231">
        <f t="shared" si="2"/>
        <v>200</v>
      </c>
      <c r="K14" s="230">
        <f>'[9]АТО-1 20'!J15</f>
        <v>0</v>
      </c>
      <c r="L14" s="230">
        <f>'[9]АТО-1 21'!J15</f>
        <v>0</v>
      </c>
      <c r="M14" s="231">
        <v>0</v>
      </c>
      <c r="N14" s="230">
        <f>'[9]АТО-1 20'!N15+'[9]АТО-1 20'!O15</f>
        <v>0</v>
      </c>
      <c r="O14" s="230">
        <f>'[9]АТО-1 21'!N15+'[9]АТО-1 21'!O15</f>
        <v>0</v>
      </c>
      <c r="P14" s="231">
        <v>0</v>
      </c>
      <c r="Q14" s="230">
        <f>'[9]2ПН11 2020'!M16</f>
        <v>24</v>
      </c>
      <c r="R14" s="230">
        <f>'[9]2ПН11 2021'!M16</f>
        <v>25</v>
      </c>
      <c r="S14" s="231">
        <f t="shared" si="3"/>
        <v>104.16666666666667</v>
      </c>
      <c r="T14" s="230">
        <f>'[9]АТО-1 20'!P15+'[9]АТО 7 20'!L14</f>
        <v>17</v>
      </c>
      <c r="U14" s="230">
        <f>'[9]АТО-1 21'!$P$9+'[9]АТО7 21'!L14</f>
        <v>500</v>
      </c>
      <c r="V14" s="231">
        <f t="shared" si="4"/>
        <v>2941.1764705882351</v>
      </c>
      <c r="W14" s="230">
        <f>'[9]АТО-1 20'!P15</f>
        <v>12</v>
      </c>
      <c r="X14" s="230">
        <f>'[9]АТО-1 21'!P15</f>
        <v>10</v>
      </c>
      <c r="Y14" s="231">
        <f t="shared" si="5"/>
        <v>83.333333333333343</v>
      </c>
      <c r="Z14" s="230">
        <f>'[9]АТО-1 20'!Q15</f>
        <v>12</v>
      </c>
      <c r="AA14" s="77">
        <f>'[9]АТО-1 21'!Q15</f>
        <v>8</v>
      </c>
      <c r="AB14" s="232">
        <f t="shared" si="6"/>
        <v>66.666666666666657</v>
      </c>
      <c r="AC14" s="233"/>
    </row>
    <row r="15" spans="1:29" ht="16.5" customHeight="1">
      <c r="A15" s="50" t="s">
        <v>70</v>
      </c>
      <c r="B15" s="228">
        <f>'[9]АТО-1 20'!B16+'[9]АТО 7 20'!J15-'[9]АТО 7 20'!K15+'[9]АТО 7 20'!L15</f>
        <v>152</v>
      </c>
      <c r="C15" s="228">
        <f>'[9]АТО-1 21'!B16+'[9]АТО7 21'!J15-'[9]АТО7 21'!K15+'[9]АТО7 21'!L15</f>
        <v>139</v>
      </c>
      <c r="D15" s="229">
        <f t="shared" si="0"/>
        <v>91.44736842105263</v>
      </c>
      <c r="E15" s="230">
        <f>'[9]АТО-1 20'!B16</f>
        <v>148</v>
      </c>
      <c r="F15" s="230">
        <f>'[9]АТО-1 21'!B16</f>
        <v>127</v>
      </c>
      <c r="G15" s="231">
        <f t="shared" si="1"/>
        <v>85.810810810810807</v>
      </c>
      <c r="H15" s="230">
        <f>'[9]АТО-1 20'!E16+'[9]АТО 7 20'!D15</f>
        <v>26</v>
      </c>
      <c r="I15" s="230">
        <f>'[9]АТО-1 21'!E16+'[9]АТО7 21'!D15</f>
        <v>33</v>
      </c>
      <c r="J15" s="231">
        <f t="shared" si="2"/>
        <v>126.92307692307692</v>
      </c>
      <c r="K15" s="230">
        <f>'[9]АТО-1 20'!J16</f>
        <v>1</v>
      </c>
      <c r="L15" s="230">
        <f>'[9]АТО-1 21'!J16</f>
        <v>0</v>
      </c>
      <c r="M15" s="231">
        <v>0</v>
      </c>
      <c r="N15" s="230">
        <f>'[9]АТО-1 20'!N16+'[9]АТО-1 20'!O16</f>
        <v>2</v>
      </c>
      <c r="O15" s="230">
        <f>'[9]АТО-1 21'!N16+'[9]АТО-1 21'!O16</f>
        <v>0</v>
      </c>
      <c r="P15" s="231">
        <v>0</v>
      </c>
      <c r="Q15" s="230">
        <f>'[9]2ПН11 2020'!M17</f>
        <v>146</v>
      </c>
      <c r="R15" s="230">
        <f>'[9]2ПН11 2021'!M17</f>
        <v>116</v>
      </c>
      <c r="S15" s="231">
        <f t="shared" si="3"/>
        <v>79.452054794520549</v>
      </c>
      <c r="T15" s="230">
        <f>'[9]АТО-1 20'!P16+'[9]АТО 7 20'!L15</f>
        <v>73</v>
      </c>
      <c r="U15" s="230">
        <f>'[9]АТО-1 21'!$P$9+'[9]АТО7 21'!L15</f>
        <v>500</v>
      </c>
      <c r="V15" s="231">
        <f t="shared" si="4"/>
        <v>684.93150684931504</v>
      </c>
      <c r="W15" s="230">
        <f>'[9]АТО-1 20'!P16</f>
        <v>71</v>
      </c>
      <c r="X15" s="230">
        <f>'[9]АТО-1 21'!P16</f>
        <v>35</v>
      </c>
      <c r="Y15" s="231">
        <f t="shared" si="5"/>
        <v>49.295774647887328</v>
      </c>
      <c r="Z15" s="230">
        <f>'[9]АТО-1 20'!Q16</f>
        <v>65</v>
      </c>
      <c r="AA15" s="77">
        <f>'[9]АТО-1 21'!Q16</f>
        <v>33</v>
      </c>
      <c r="AB15" s="232">
        <f t="shared" si="6"/>
        <v>50.769230769230766</v>
      </c>
      <c r="AC15" s="233"/>
    </row>
    <row r="16" spans="1:29" ht="16.5" customHeight="1">
      <c r="A16" s="50" t="s">
        <v>71</v>
      </c>
      <c r="B16" s="228">
        <f>'[9]АТО-1 20'!B17+'[9]АТО 7 20'!J16-'[9]АТО 7 20'!K16+'[9]АТО 7 20'!L16</f>
        <v>43</v>
      </c>
      <c r="C16" s="228">
        <f>'[9]АТО-1 21'!B17+'[9]АТО7 21'!J16-'[9]АТО7 21'!K16+'[9]АТО7 21'!L16</f>
        <v>52</v>
      </c>
      <c r="D16" s="229">
        <f t="shared" si="0"/>
        <v>120.93023255813952</v>
      </c>
      <c r="E16" s="230">
        <f>'[9]АТО-1 20'!B17</f>
        <v>43</v>
      </c>
      <c r="F16" s="230">
        <f>'[9]АТО-1 21'!B17</f>
        <v>52</v>
      </c>
      <c r="G16" s="231">
        <f t="shared" si="1"/>
        <v>120.93023255813952</v>
      </c>
      <c r="H16" s="230">
        <f>'[9]АТО-1 20'!E17+'[9]АТО 7 20'!D16</f>
        <v>9</v>
      </c>
      <c r="I16" s="230">
        <f>'[9]АТО-1 21'!E17+'[9]АТО7 21'!D16</f>
        <v>10</v>
      </c>
      <c r="J16" s="231">
        <f t="shared" si="2"/>
        <v>111.11111111111111</v>
      </c>
      <c r="K16" s="230">
        <f>'[9]АТО-1 20'!J17</f>
        <v>1</v>
      </c>
      <c r="L16" s="230">
        <f>'[9]АТО-1 21'!J17</f>
        <v>1</v>
      </c>
      <c r="M16" s="231">
        <v>0</v>
      </c>
      <c r="N16" s="230">
        <f>'[9]АТО-1 20'!N17+'[9]АТО-1 20'!O17</f>
        <v>0</v>
      </c>
      <c r="O16" s="230">
        <f>'[9]АТО-1 21'!N17+'[9]АТО-1 21'!O17</f>
        <v>0</v>
      </c>
      <c r="P16" s="231">
        <v>0</v>
      </c>
      <c r="Q16" s="230">
        <f>'[9]2ПН11 2020'!M18</f>
        <v>37</v>
      </c>
      <c r="R16" s="230">
        <f>'[9]2ПН11 2021'!M18</f>
        <v>47</v>
      </c>
      <c r="S16" s="231">
        <f t="shared" si="3"/>
        <v>127.02702702702702</v>
      </c>
      <c r="T16" s="230">
        <f>'[9]АТО-1 20'!P17+'[9]АТО 7 20'!L16</f>
        <v>17</v>
      </c>
      <c r="U16" s="230">
        <f>'[9]АТО-1 21'!$P$9+'[9]АТО7 21'!L16</f>
        <v>495</v>
      </c>
      <c r="V16" s="231">
        <f t="shared" si="4"/>
        <v>2911.7647058823527</v>
      </c>
      <c r="W16" s="230">
        <f>'[9]АТО-1 20'!P17</f>
        <v>17</v>
      </c>
      <c r="X16" s="230">
        <f>'[9]АТО-1 21'!P17</f>
        <v>17</v>
      </c>
      <c r="Y16" s="231">
        <f t="shared" si="5"/>
        <v>100</v>
      </c>
      <c r="Z16" s="230">
        <f>'[9]АТО-1 20'!Q17</f>
        <v>17</v>
      </c>
      <c r="AA16" s="77">
        <f>'[9]АТО-1 21'!Q17</f>
        <v>17</v>
      </c>
      <c r="AB16" s="232">
        <f t="shared" si="6"/>
        <v>100</v>
      </c>
      <c r="AC16" s="233"/>
    </row>
    <row r="17" spans="1:29" ht="16.5" customHeight="1">
      <c r="A17" s="50" t="s">
        <v>72</v>
      </c>
      <c r="B17" s="228">
        <f>'[9]АТО-1 20'!B18+'[9]АТО 7 20'!J17-'[9]АТО 7 20'!K17+'[9]АТО 7 20'!L17</f>
        <v>21</v>
      </c>
      <c r="C17" s="228">
        <f>'[9]АТО-1 21'!B18+'[9]АТО7 21'!J17-'[9]АТО7 21'!K17+'[9]АТО7 21'!L17</f>
        <v>28</v>
      </c>
      <c r="D17" s="229">
        <f t="shared" si="0"/>
        <v>133.33333333333331</v>
      </c>
      <c r="E17" s="230">
        <f>'[9]АТО-1 20'!B18</f>
        <v>20</v>
      </c>
      <c r="F17" s="230">
        <f>'[9]АТО-1 21'!B18</f>
        <v>26</v>
      </c>
      <c r="G17" s="231">
        <f t="shared" si="1"/>
        <v>130</v>
      </c>
      <c r="H17" s="230">
        <f>'[9]АТО-1 20'!E18+'[9]АТО 7 20'!D17</f>
        <v>3</v>
      </c>
      <c r="I17" s="230">
        <f>'[9]АТО-1 21'!E18+'[9]АТО7 21'!D17</f>
        <v>5</v>
      </c>
      <c r="J17" s="231">
        <f t="shared" si="2"/>
        <v>166.66666666666669</v>
      </c>
      <c r="K17" s="230">
        <f>'[9]АТО-1 20'!J18</f>
        <v>0</v>
      </c>
      <c r="L17" s="230">
        <f>'[9]АТО-1 21'!J18</f>
        <v>0</v>
      </c>
      <c r="M17" s="231">
        <v>0</v>
      </c>
      <c r="N17" s="230">
        <f>'[9]АТО-1 20'!N18+'[9]АТО-1 20'!O18</f>
        <v>0</v>
      </c>
      <c r="O17" s="230">
        <f>'[9]АТО-1 21'!N18+'[9]АТО-1 21'!O18</f>
        <v>0</v>
      </c>
      <c r="P17" s="231">
        <v>0</v>
      </c>
      <c r="Q17" s="230">
        <f>'[9]2ПН11 2020'!M19</f>
        <v>20</v>
      </c>
      <c r="R17" s="230">
        <f>'[9]2ПН11 2021'!M19</f>
        <v>25</v>
      </c>
      <c r="S17" s="231">
        <f t="shared" si="3"/>
        <v>125</v>
      </c>
      <c r="T17" s="230">
        <f>'[9]АТО-1 20'!P18+'[9]АТО 7 20'!L17</f>
        <v>11</v>
      </c>
      <c r="U17" s="230">
        <f>'[9]АТО-1 21'!$P$9+'[9]АТО7 21'!L17</f>
        <v>496</v>
      </c>
      <c r="V17" s="231">
        <f t="shared" si="4"/>
        <v>4509.090909090909</v>
      </c>
      <c r="W17" s="230">
        <f>'[9]АТО-1 20'!P18</f>
        <v>10</v>
      </c>
      <c r="X17" s="230">
        <f>'[9]АТО-1 21'!P18</f>
        <v>9</v>
      </c>
      <c r="Y17" s="231">
        <f t="shared" si="5"/>
        <v>90</v>
      </c>
      <c r="Z17" s="230">
        <f>'[9]АТО-1 20'!Q18</f>
        <v>10</v>
      </c>
      <c r="AA17" s="77">
        <f>'[9]АТО-1 21'!Q18</f>
        <v>9</v>
      </c>
      <c r="AB17" s="232">
        <f t="shared" si="6"/>
        <v>90</v>
      </c>
      <c r="AC17" s="233"/>
    </row>
    <row r="18" spans="1:29" ht="16.5" customHeight="1">
      <c r="A18" s="50" t="s">
        <v>73</v>
      </c>
      <c r="B18" s="228">
        <f>'[9]АТО-1 20'!B19+'[9]АТО 7 20'!J18-'[9]АТО 7 20'!K18+'[9]АТО 7 20'!L18</f>
        <v>57</v>
      </c>
      <c r="C18" s="228">
        <f>'[9]АТО-1 21'!B19+'[9]АТО7 21'!J18-'[9]АТО7 21'!K18+'[9]АТО7 21'!L18</f>
        <v>44</v>
      </c>
      <c r="D18" s="229">
        <f t="shared" si="0"/>
        <v>77.192982456140342</v>
      </c>
      <c r="E18" s="230">
        <f>'[9]АТО-1 20'!B19</f>
        <v>55</v>
      </c>
      <c r="F18" s="230">
        <f>'[9]АТО-1 21'!B19</f>
        <v>43</v>
      </c>
      <c r="G18" s="231">
        <f t="shared" si="1"/>
        <v>78.181818181818187</v>
      </c>
      <c r="H18" s="230">
        <f>'[9]АТО-1 20'!E19+'[9]АТО 7 20'!D18</f>
        <v>14</v>
      </c>
      <c r="I18" s="230">
        <f>'[9]АТО-1 21'!E19+'[9]АТО7 21'!D18</f>
        <v>8</v>
      </c>
      <c r="J18" s="231">
        <f t="shared" si="2"/>
        <v>57.142857142857139</v>
      </c>
      <c r="K18" s="230">
        <f>'[9]АТО-1 20'!J19</f>
        <v>1</v>
      </c>
      <c r="L18" s="230">
        <f>'[9]АТО-1 21'!J19</f>
        <v>1</v>
      </c>
      <c r="M18" s="231">
        <f t="shared" ref="M18:M37" si="7">L18/K18*100</f>
        <v>100</v>
      </c>
      <c r="N18" s="230">
        <f>'[9]АТО-1 20'!N19+'[9]АТО-1 20'!O19</f>
        <v>1</v>
      </c>
      <c r="O18" s="230">
        <f>'[9]АТО-1 21'!N19+'[9]АТО-1 21'!O19</f>
        <v>0</v>
      </c>
      <c r="P18" s="231">
        <v>0</v>
      </c>
      <c r="Q18" s="230">
        <f>'[9]2ПН11 2020'!M20</f>
        <v>50</v>
      </c>
      <c r="R18" s="230">
        <f>'[9]2ПН11 2021'!M20</f>
        <v>39</v>
      </c>
      <c r="S18" s="231">
        <f t="shared" si="3"/>
        <v>78</v>
      </c>
      <c r="T18" s="230">
        <f>'[9]АТО-1 20'!P19+'[9]АТО 7 20'!L18</f>
        <v>20</v>
      </c>
      <c r="U18" s="230">
        <f>'[9]АТО-1 21'!$P$9+'[9]АТО7 21'!L18</f>
        <v>495</v>
      </c>
      <c r="V18" s="231">
        <f t="shared" si="4"/>
        <v>2475</v>
      </c>
      <c r="W18" s="230">
        <f>'[9]АТО-1 20'!P19</f>
        <v>18</v>
      </c>
      <c r="X18" s="230">
        <f>'[9]АТО-1 21'!P19</f>
        <v>16</v>
      </c>
      <c r="Y18" s="231">
        <f t="shared" si="5"/>
        <v>88.888888888888886</v>
      </c>
      <c r="Z18" s="230">
        <f>'[9]АТО-1 20'!Q19</f>
        <v>16</v>
      </c>
      <c r="AA18" s="77">
        <f>'[9]АТО-1 21'!Q19</f>
        <v>12</v>
      </c>
      <c r="AB18" s="232">
        <f t="shared" si="6"/>
        <v>75</v>
      </c>
      <c r="AC18" s="233"/>
    </row>
    <row r="19" spans="1:29" ht="16.5" customHeight="1">
      <c r="A19" s="50" t="s">
        <v>74</v>
      </c>
      <c r="B19" s="228">
        <f>'[9]АТО-1 20'!B20+'[9]АТО 7 20'!J19-'[9]АТО 7 20'!K19+'[9]АТО 7 20'!L19</f>
        <v>35</v>
      </c>
      <c r="C19" s="228">
        <f>'[9]АТО-1 21'!B20+'[9]АТО7 21'!J19-'[9]АТО7 21'!K19+'[9]АТО7 21'!L19</f>
        <v>31</v>
      </c>
      <c r="D19" s="229">
        <f t="shared" si="0"/>
        <v>88.571428571428569</v>
      </c>
      <c r="E19" s="230">
        <f>'[9]АТО-1 20'!B20</f>
        <v>35</v>
      </c>
      <c r="F19" s="230">
        <f>'[9]АТО-1 21'!B20</f>
        <v>31</v>
      </c>
      <c r="G19" s="231">
        <f t="shared" si="1"/>
        <v>88.571428571428569</v>
      </c>
      <c r="H19" s="230">
        <f>'[9]АТО-1 20'!E20+'[9]АТО 7 20'!D19</f>
        <v>11</v>
      </c>
      <c r="I19" s="230">
        <f>'[9]АТО-1 21'!E20+'[9]АТО7 21'!D19</f>
        <v>12</v>
      </c>
      <c r="J19" s="231">
        <f t="shared" si="2"/>
        <v>109.09090909090908</v>
      </c>
      <c r="K19" s="230">
        <f>'[9]АТО-1 20'!J20</f>
        <v>1</v>
      </c>
      <c r="L19" s="230">
        <f>'[9]АТО-1 21'!J20</f>
        <v>2</v>
      </c>
      <c r="M19" s="231">
        <f t="shared" si="7"/>
        <v>200</v>
      </c>
      <c r="N19" s="230">
        <f>'[9]АТО-1 20'!N20+'[9]АТО-1 20'!O20</f>
        <v>0</v>
      </c>
      <c r="O19" s="230">
        <f>'[9]АТО-1 21'!N20+'[9]АТО-1 21'!O20</f>
        <v>1</v>
      </c>
      <c r="P19" s="231">
        <v>0</v>
      </c>
      <c r="Q19" s="230">
        <f>'[9]2ПН11 2020'!M21</f>
        <v>35</v>
      </c>
      <c r="R19" s="230">
        <f>'[9]2ПН11 2021'!M21</f>
        <v>29</v>
      </c>
      <c r="S19" s="231">
        <f t="shared" si="3"/>
        <v>82.857142857142861</v>
      </c>
      <c r="T19" s="230">
        <f>'[9]АТО-1 20'!P20+'[9]АТО 7 20'!L19</f>
        <v>10</v>
      </c>
      <c r="U19" s="230">
        <f>'[9]АТО-1 21'!$P$9+'[9]АТО7 21'!L19</f>
        <v>495</v>
      </c>
      <c r="V19" s="231">
        <f t="shared" si="4"/>
        <v>4950</v>
      </c>
      <c r="W19" s="230">
        <f>'[9]АТО-1 20'!P20</f>
        <v>10</v>
      </c>
      <c r="X19" s="230">
        <f>'[9]АТО-1 21'!P20</f>
        <v>4</v>
      </c>
      <c r="Y19" s="231">
        <f t="shared" si="5"/>
        <v>40</v>
      </c>
      <c r="Z19" s="230">
        <f>'[9]АТО-1 20'!Q20</f>
        <v>10</v>
      </c>
      <c r="AA19" s="77">
        <f>'[9]АТО-1 21'!Q20</f>
        <v>3</v>
      </c>
      <c r="AB19" s="232">
        <f t="shared" si="6"/>
        <v>30</v>
      </c>
      <c r="AC19" s="233"/>
    </row>
    <row r="20" spans="1:29" ht="16.5" customHeight="1">
      <c r="A20" s="50" t="s">
        <v>75</v>
      </c>
      <c r="B20" s="228">
        <f>'[9]АТО-1 20'!B21+'[9]АТО 7 20'!J20-'[9]АТО 7 20'!K20+'[9]АТО 7 20'!L20</f>
        <v>80</v>
      </c>
      <c r="C20" s="228">
        <f>'[9]АТО-1 21'!B21+'[9]АТО7 21'!J20-'[9]АТО7 21'!K20+'[9]АТО7 21'!L20</f>
        <v>97</v>
      </c>
      <c r="D20" s="229">
        <f t="shared" si="0"/>
        <v>121.24999999999999</v>
      </c>
      <c r="E20" s="230">
        <f>'[9]АТО-1 20'!B21</f>
        <v>77</v>
      </c>
      <c r="F20" s="230">
        <f>'[9]АТО-1 21'!B21</f>
        <v>92</v>
      </c>
      <c r="G20" s="231">
        <f t="shared" si="1"/>
        <v>119.48051948051948</v>
      </c>
      <c r="H20" s="230">
        <f>'[9]АТО-1 20'!E21+'[9]АТО 7 20'!D20</f>
        <v>11</v>
      </c>
      <c r="I20" s="230">
        <f>'[9]АТО-1 21'!E21+'[9]АТО7 21'!D20</f>
        <v>9</v>
      </c>
      <c r="J20" s="231">
        <f t="shared" si="2"/>
        <v>81.818181818181827</v>
      </c>
      <c r="K20" s="230">
        <f>'[9]АТО-1 20'!J21</f>
        <v>6</v>
      </c>
      <c r="L20" s="230">
        <f>'[9]АТО-1 21'!J21</f>
        <v>1</v>
      </c>
      <c r="M20" s="231">
        <f t="shared" si="7"/>
        <v>16.666666666666664</v>
      </c>
      <c r="N20" s="230">
        <f>'[9]АТО-1 20'!N21+'[9]АТО-1 20'!O21</f>
        <v>1</v>
      </c>
      <c r="O20" s="230">
        <f>'[9]АТО-1 21'!N21+'[9]АТО-1 21'!O21</f>
        <v>0</v>
      </c>
      <c r="P20" s="231">
        <f t="shared" ref="P20:P37" si="8">O20/N20*100</f>
        <v>0</v>
      </c>
      <c r="Q20" s="230">
        <f>'[9]2ПН11 2020'!M22</f>
        <v>75</v>
      </c>
      <c r="R20" s="230">
        <f>'[9]2ПН11 2021'!M22</f>
        <v>86</v>
      </c>
      <c r="S20" s="231">
        <f t="shared" si="3"/>
        <v>114.66666666666667</v>
      </c>
      <c r="T20" s="230">
        <f>'[9]АТО-1 20'!P21+'[9]АТО 7 20'!L20</f>
        <v>37</v>
      </c>
      <c r="U20" s="230">
        <f>'[9]АТО-1 21'!$P$9+'[9]АТО7 21'!L20</f>
        <v>500</v>
      </c>
      <c r="V20" s="231">
        <f t="shared" si="4"/>
        <v>1351.3513513513515</v>
      </c>
      <c r="W20" s="230">
        <f>'[9]АТО-1 20'!P21</f>
        <v>34</v>
      </c>
      <c r="X20" s="230">
        <f>'[9]АТО-1 21'!P21</f>
        <v>37</v>
      </c>
      <c r="Y20" s="231">
        <f t="shared" si="5"/>
        <v>108.8235294117647</v>
      </c>
      <c r="Z20" s="230">
        <f>'[9]АТО-1 20'!Q21</f>
        <v>34</v>
      </c>
      <c r="AA20" s="77">
        <f>'[9]АТО-1 21'!Q21</f>
        <v>30</v>
      </c>
      <c r="AB20" s="232">
        <f t="shared" si="6"/>
        <v>88.235294117647058</v>
      </c>
      <c r="AC20" s="233"/>
    </row>
    <row r="21" spans="1:29" ht="16.5" customHeight="1">
      <c r="A21" s="50" t="s">
        <v>76</v>
      </c>
      <c r="B21" s="228">
        <f>'[9]АТО-1 20'!B22+'[9]АТО 7 20'!J21-'[9]АТО 7 20'!K21+'[9]АТО 7 20'!L21</f>
        <v>25</v>
      </c>
      <c r="C21" s="228">
        <f>'[9]АТО-1 21'!B22+'[9]АТО7 21'!J21-'[9]АТО7 21'!K21+'[9]АТО7 21'!L21</f>
        <v>28</v>
      </c>
      <c r="D21" s="229">
        <f t="shared" si="0"/>
        <v>112.00000000000001</v>
      </c>
      <c r="E21" s="230">
        <f>'[9]АТО-1 20'!B22</f>
        <v>25</v>
      </c>
      <c r="F21" s="230">
        <f>'[9]АТО-1 21'!B22</f>
        <v>25</v>
      </c>
      <c r="G21" s="231">
        <f t="shared" si="1"/>
        <v>100</v>
      </c>
      <c r="H21" s="230">
        <f>'[9]АТО-1 20'!E22+'[9]АТО 7 20'!D21</f>
        <v>2</v>
      </c>
      <c r="I21" s="230">
        <f>'[9]АТО-1 21'!E22+'[9]АТО7 21'!D21</f>
        <v>4</v>
      </c>
      <c r="J21" s="231">
        <f t="shared" si="2"/>
        <v>200</v>
      </c>
      <c r="K21" s="230">
        <f>'[9]АТО-1 20'!J22</f>
        <v>0</v>
      </c>
      <c r="L21" s="230">
        <f>'[9]АТО-1 21'!J22</f>
        <v>0</v>
      </c>
      <c r="M21" s="231">
        <v>0</v>
      </c>
      <c r="N21" s="230">
        <f>'[9]АТО-1 20'!N22+'[9]АТО-1 20'!O22</f>
        <v>1</v>
      </c>
      <c r="O21" s="230">
        <f>'[9]АТО-1 21'!N22+'[9]АТО-1 21'!O22</f>
        <v>1</v>
      </c>
      <c r="P21" s="231">
        <f t="shared" si="8"/>
        <v>100</v>
      </c>
      <c r="Q21" s="230">
        <f>'[9]2ПН11 2020'!M23</f>
        <v>24</v>
      </c>
      <c r="R21" s="230">
        <f>'[9]2ПН11 2021'!M23</f>
        <v>21</v>
      </c>
      <c r="S21" s="231">
        <f t="shared" si="3"/>
        <v>87.5</v>
      </c>
      <c r="T21" s="230">
        <f>'[9]АТО-1 20'!P22+'[9]АТО 7 20'!L21</f>
        <v>8</v>
      </c>
      <c r="U21" s="230">
        <f>'[9]АТО-1 21'!$P$9+'[9]АТО7 21'!L21</f>
        <v>497</v>
      </c>
      <c r="V21" s="231">
        <f t="shared" si="4"/>
        <v>6212.5</v>
      </c>
      <c r="W21" s="230">
        <f>'[9]АТО-1 20'!P22</f>
        <v>8</v>
      </c>
      <c r="X21" s="230">
        <f>'[9]АТО-1 21'!P22</f>
        <v>10</v>
      </c>
      <c r="Y21" s="231">
        <f t="shared" si="5"/>
        <v>125</v>
      </c>
      <c r="Z21" s="230">
        <f>'[9]АТО-1 20'!Q22</f>
        <v>7</v>
      </c>
      <c r="AA21" s="77">
        <f>'[9]АТО-1 21'!Q22</f>
        <v>10</v>
      </c>
      <c r="AB21" s="232">
        <f t="shared" si="6"/>
        <v>142.85714285714286</v>
      </c>
      <c r="AC21" s="233"/>
    </row>
    <row r="22" spans="1:29" ht="16.5" customHeight="1">
      <c r="A22" s="50" t="s">
        <v>77</v>
      </c>
      <c r="B22" s="228">
        <f>'[9]АТО-1 20'!B23+'[9]АТО 7 20'!J22-'[9]АТО 7 20'!K22+'[9]АТО 7 20'!L22</f>
        <v>33</v>
      </c>
      <c r="C22" s="228">
        <f>'[9]АТО-1 21'!B23+'[9]АТО7 21'!J22-'[9]АТО7 21'!K22+'[9]АТО7 21'!L22</f>
        <v>49</v>
      </c>
      <c r="D22" s="229">
        <f t="shared" si="0"/>
        <v>148.4848484848485</v>
      </c>
      <c r="E22" s="230">
        <f>'[9]АТО-1 20'!B23</f>
        <v>33</v>
      </c>
      <c r="F22" s="230">
        <f>'[9]АТО-1 21'!B23</f>
        <v>49</v>
      </c>
      <c r="G22" s="231">
        <f t="shared" si="1"/>
        <v>148.4848484848485</v>
      </c>
      <c r="H22" s="230">
        <f>'[9]АТО-1 20'!E23+'[9]АТО 7 20'!D22</f>
        <v>3</v>
      </c>
      <c r="I22" s="230">
        <f>'[9]АТО-1 21'!E23+'[9]АТО7 21'!D22</f>
        <v>6</v>
      </c>
      <c r="J22" s="231">
        <f t="shared" si="2"/>
        <v>200</v>
      </c>
      <c r="K22" s="230">
        <f>'[9]АТО-1 20'!J23</f>
        <v>0</v>
      </c>
      <c r="L22" s="230">
        <f>'[9]АТО-1 21'!J23</f>
        <v>2</v>
      </c>
      <c r="M22" s="231">
        <v>0</v>
      </c>
      <c r="N22" s="230">
        <f>'[9]АТО-1 20'!N23+'[9]АТО-1 20'!O23</f>
        <v>0</v>
      </c>
      <c r="O22" s="230">
        <f>'[9]АТО-1 21'!N23+'[9]АТО-1 21'!O23</f>
        <v>1</v>
      </c>
      <c r="P22" s="231">
        <v>0</v>
      </c>
      <c r="Q22" s="230">
        <f>'[9]2ПН11 2020'!M24</f>
        <v>30</v>
      </c>
      <c r="R22" s="230">
        <f>'[9]2ПН11 2021'!M24</f>
        <v>48</v>
      </c>
      <c r="S22" s="231">
        <f t="shared" si="3"/>
        <v>160</v>
      </c>
      <c r="T22" s="230">
        <f>'[9]АТО-1 20'!P23+'[9]АТО 7 20'!L22</f>
        <v>18</v>
      </c>
      <c r="U22" s="230">
        <f>'[9]АТО-1 21'!$P$9+'[9]АТО7 21'!L22</f>
        <v>495</v>
      </c>
      <c r="V22" s="231">
        <f t="shared" si="4"/>
        <v>2750</v>
      </c>
      <c r="W22" s="230">
        <f>'[9]АТО-1 20'!P23</f>
        <v>18</v>
      </c>
      <c r="X22" s="230">
        <f>'[9]АТО-1 21'!P23</f>
        <v>21</v>
      </c>
      <c r="Y22" s="231">
        <f t="shared" si="5"/>
        <v>116.66666666666667</v>
      </c>
      <c r="Z22" s="230">
        <f>'[9]АТО-1 20'!Q23</f>
        <v>18</v>
      </c>
      <c r="AA22" s="77">
        <f>'[9]АТО-1 21'!Q23</f>
        <v>21</v>
      </c>
      <c r="AB22" s="232">
        <f t="shared" si="6"/>
        <v>116.66666666666667</v>
      </c>
      <c r="AC22" s="233"/>
    </row>
    <row r="23" spans="1:29" ht="16.5" customHeight="1">
      <c r="A23" s="50" t="s">
        <v>78</v>
      </c>
      <c r="B23" s="228">
        <f>'[9]АТО-1 20'!B24+'[9]АТО 7 20'!J23-'[9]АТО 7 20'!K23+'[9]АТО 7 20'!L23</f>
        <v>17</v>
      </c>
      <c r="C23" s="228">
        <f>'[9]АТО-1 21'!B24+'[9]АТО7 21'!J23-'[9]АТО7 21'!K23+'[9]АТО7 21'!L23</f>
        <v>15</v>
      </c>
      <c r="D23" s="229">
        <f t="shared" si="0"/>
        <v>88.235294117647058</v>
      </c>
      <c r="E23" s="230">
        <f>'[9]АТО-1 20'!B24</f>
        <v>17</v>
      </c>
      <c r="F23" s="230">
        <f>'[9]АТО-1 21'!B24</f>
        <v>15</v>
      </c>
      <c r="G23" s="231">
        <f t="shared" si="1"/>
        <v>88.235294117647058</v>
      </c>
      <c r="H23" s="230">
        <f>'[9]АТО-1 20'!E24+'[9]АТО 7 20'!D23</f>
        <v>3</v>
      </c>
      <c r="I23" s="230">
        <f>'[9]АТО-1 21'!E24+'[9]АТО7 21'!D23</f>
        <v>2</v>
      </c>
      <c r="J23" s="231">
        <f t="shared" si="2"/>
        <v>66.666666666666657</v>
      </c>
      <c r="K23" s="230">
        <f>'[9]АТО-1 20'!J24</f>
        <v>0</v>
      </c>
      <c r="L23" s="230">
        <f>'[9]АТО-1 21'!J24</f>
        <v>0</v>
      </c>
      <c r="M23" s="231">
        <v>0</v>
      </c>
      <c r="N23" s="230">
        <f>'[9]АТО-1 20'!N24+'[9]АТО-1 20'!O24</f>
        <v>0</v>
      </c>
      <c r="O23" s="230">
        <f>'[9]АТО-1 21'!N24+'[9]АТО-1 21'!O24</f>
        <v>0</v>
      </c>
      <c r="P23" s="231">
        <v>0</v>
      </c>
      <c r="Q23" s="230">
        <f>'[9]2ПН11 2020'!M25</f>
        <v>17</v>
      </c>
      <c r="R23" s="230">
        <f>'[9]2ПН11 2021'!M25</f>
        <v>13</v>
      </c>
      <c r="S23" s="231">
        <f t="shared" si="3"/>
        <v>76.470588235294116</v>
      </c>
      <c r="T23" s="230">
        <f>'[9]АТО-1 20'!P24+'[9]АТО 7 20'!L23</f>
        <v>9</v>
      </c>
      <c r="U23" s="230">
        <f>'[9]АТО-1 21'!$P$9+'[9]АТО7 21'!L23</f>
        <v>495</v>
      </c>
      <c r="V23" s="231">
        <f t="shared" si="4"/>
        <v>5500</v>
      </c>
      <c r="W23" s="230">
        <f>'[9]АТО-1 20'!P24</f>
        <v>9</v>
      </c>
      <c r="X23" s="230">
        <f>'[9]АТО-1 21'!P24</f>
        <v>7</v>
      </c>
      <c r="Y23" s="231">
        <f t="shared" si="5"/>
        <v>77.777777777777786</v>
      </c>
      <c r="Z23" s="230">
        <f>'[9]АТО-1 20'!Q24</f>
        <v>9</v>
      </c>
      <c r="AA23" s="77">
        <f>'[9]АТО-1 21'!Q24</f>
        <v>7</v>
      </c>
      <c r="AB23" s="232">
        <f t="shared" si="6"/>
        <v>77.777777777777786</v>
      </c>
      <c r="AC23" s="233"/>
    </row>
    <row r="24" spans="1:29" ht="16.5" customHeight="1">
      <c r="A24" s="50" t="s">
        <v>79</v>
      </c>
      <c r="B24" s="228">
        <f>'[9]АТО-1 20'!B25+'[9]АТО 7 20'!J24-'[9]АТО 7 20'!K24+'[9]АТО 7 20'!L24</f>
        <v>26</v>
      </c>
      <c r="C24" s="228">
        <f>'[9]АТО-1 21'!B25+'[9]АТО7 21'!J24-'[9]АТО7 21'!K24+'[9]АТО7 21'!L24</f>
        <v>17</v>
      </c>
      <c r="D24" s="229">
        <f t="shared" si="0"/>
        <v>65.384615384615387</v>
      </c>
      <c r="E24" s="230">
        <f>'[9]АТО-1 20'!B25</f>
        <v>26</v>
      </c>
      <c r="F24" s="230">
        <f>'[9]АТО-1 21'!B25</f>
        <v>17</v>
      </c>
      <c r="G24" s="231">
        <f t="shared" si="1"/>
        <v>65.384615384615387</v>
      </c>
      <c r="H24" s="230">
        <f>'[9]АТО-1 20'!E25+'[9]АТО 7 20'!D24</f>
        <v>8</v>
      </c>
      <c r="I24" s="230">
        <f>'[9]АТО-1 21'!E25+'[9]АТО7 21'!D24</f>
        <v>4</v>
      </c>
      <c r="J24" s="231">
        <f t="shared" si="2"/>
        <v>50</v>
      </c>
      <c r="K24" s="230">
        <f>'[9]АТО-1 20'!J25</f>
        <v>0</v>
      </c>
      <c r="L24" s="230">
        <f>'[9]АТО-1 21'!J25</f>
        <v>0</v>
      </c>
      <c r="M24" s="231">
        <v>0</v>
      </c>
      <c r="N24" s="230">
        <f>'[9]АТО-1 20'!N25+'[9]АТО-1 20'!O25</f>
        <v>0</v>
      </c>
      <c r="O24" s="230">
        <f>'[9]АТО-1 21'!N25+'[9]АТО-1 21'!O25</f>
        <v>0</v>
      </c>
      <c r="P24" s="231">
        <v>0</v>
      </c>
      <c r="Q24" s="230">
        <f>'[9]2ПН11 2020'!M26</f>
        <v>20</v>
      </c>
      <c r="R24" s="230">
        <f>'[9]2ПН11 2021'!M26</f>
        <v>17</v>
      </c>
      <c r="S24" s="231">
        <f t="shared" si="3"/>
        <v>85</v>
      </c>
      <c r="T24" s="230">
        <f>'[9]АТО-1 20'!P25+'[9]АТО 7 20'!L24</f>
        <v>8</v>
      </c>
      <c r="U24" s="230">
        <f>'[9]АТО-1 21'!$P$9+'[9]АТО7 21'!L24</f>
        <v>495</v>
      </c>
      <c r="V24" s="231">
        <f t="shared" si="4"/>
        <v>6187.5</v>
      </c>
      <c r="W24" s="230">
        <f>'[9]АТО-1 20'!P25</f>
        <v>8</v>
      </c>
      <c r="X24" s="230">
        <f>'[9]АТО-1 21'!P25</f>
        <v>8</v>
      </c>
      <c r="Y24" s="231">
        <f t="shared" si="5"/>
        <v>100</v>
      </c>
      <c r="Z24" s="230">
        <f>'[9]АТО-1 20'!Q25</f>
        <v>7</v>
      </c>
      <c r="AA24" s="77">
        <f>'[9]АТО-1 21'!Q25</f>
        <v>8</v>
      </c>
      <c r="AB24" s="232">
        <f t="shared" si="6"/>
        <v>114.28571428571428</v>
      </c>
      <c r="AC24" s="233"/>
    </row>
    <row r="25" spans="1:29" ht="16.5" customHeight="1">
      <c r="A25" s="50" t="s">
        <v>80</v>
      </c>
      <c r="B25" s="228">
        <f>'[9]АТО-1 20'!B26+'[9]АТО 7 20'!J25-'[9]АТО 7 20'!K25+'[9]АТО 7 20'!L25</f>
        <v>22</v>
      </c>
      <c r="C25" s="228">
        <f>'[9]АТО-1 21'!B26+'[9]АТО7 21'!J25-'[9]АТО7 21'!K25+'[9]АТО7 21'!L25</f>
        <v>29</v>
      </c>
      <c r="D25" s="229">
        <f t="shared" si="0"/>
        <v>131.81818181818181</v>
      </c>
      <c r="E25" s="230">
        <f>'[9]АТО-1 20'!B26</f>
        <v>18</v>
      </c>
      <c r="F25" s="230">
        <f>'[9]АТО-1 21'!B26</f>
        <v>25</v>
      </c>
      <c r="G25" s="231">
        <f t="shared" si="1"/>
        <v>138.88888888888889</v>
      </c>
      <c r="H25" s="230">
        <f>'[9]АТО-1 20'!E26+'[9]АТО 7 20'!D25</f>
        <v>7</v>
      </c>
      <c r="I25" s="230">
        <f>'[9]АТО-1 21'!E26+'[9]АТО7 21'!D25</f>
        <v>3</v>
      </c>
      <c r="J25" s="231">
        <f t="shared" si="2"/>
        <v>42.857142857142854</v>
      </c>
      <c r="K25" s="230">
        <f>'[9]АТО-1 20'!J26</f>
        <v>0</v>
      </c>
      <c r="L25" s="230">
        <f>'[9]АТО-1 21'!J26</f>
        <v>0</v>
      </c>
      <c r="M25" s="231">
        <v>0</v>
      </c>
      <c r="N25" s="230">
        <f>'[9]АТО-1 20'!N26+'[9]АТО-1 20'!O26</f>
        <v>0</v>
      </c>
      <c r="O25" s="230">
        <f>'[9]АТО-1 21'!N26+'[9]АТО-1 21'!O26</f>
        <v>0</v>
      </c>
      <c r="P25" s="231">
        <v>0</v>
      </c>
      <c r="Q25" s="230">
        <f>'[9]2ПН11 2020'!M27</f>
        <v>18</v>
      </c>
      <c r="R25" s="230">
        <f>'[9]2ПН11 2021'!M27</f>
        <v>23</v>
      </c>
      <c r="S25" s="231">
        <f t="shared" si="3"/>
        <v>127.77777777777777</v>
      </c>
      <c r="T25" s="230">
        <f>'[9]АТО-1 20'!P26+'[9]АТО 7 20'!L25</f>
        <v>10</v>
      </c>
      <c r="U25" s="230">
        <f>'[9]АТО-1 21'!$P$9+'[9]АТО7 21'!L25</f>
        <v>499</v>
      </c>
      <c r="V25" s="231">
        <f t="shared" si="4"/>
        <v>4990</v>
      </c>
      <c r="W25" s="230">
        <f>'[9]АТО-1 20'!P26</f>
        <v>6</v>
      </c>
      <c r="X25" s="230">
        <f>'[9]АТО-1 21'!P26</f>
        <v>9</v>
      </c>
      <c r="Y25" s="231">
        <f t="shared" si="5"/>
        <v>150</v>
      </c>
      <c r="Z25" s="230">
        <f>'[9]АТО-1 20'!Q26</f>
        <v>6</v>
      </c>
      <c r="AA25" s="77">
        <f>'[9]АТО-1 21'!Q26</f>
        <v>7</v>
      </c>
      <c r="AB25" s="232">
        <f t="shared" si="6"/>
        <v>116.66666666666667</v>
      </c>
      <c r="AC25" s="233"/>
    </row>
    <row r="26" spans="1:29" ht="16.5" customHeight="1">
      <c r="A26" s="50" t="s">
        <v>81</v>
      </c>
      <c r="B26" s="228">
        <f>'[9]АТО-1 20'!B27+'[9]АТО 7 20'!J26-'[9]АТО 7 20'!K26+'[9]АТО 7 20'!L26</f>
        <v>19</v>
      </c>
      <c r="C26" s="228">
        <f>'[9]АТО-1 21'!B27+'[9]АТО7 21'!J26-'[9]АТО7 21'!K26+'[9]АТО7 21'!L26</f>
        <v>16</v>
      </c>
      <c r="D26" s="229">
        <f t="shared" si="0"/>
        <v>84.210526315789465</v>
      </c>
      <c r="E26" s="230">
        <f>'[9]АТО-1 20'!B27</f>
        <v>19</v>
      </c>
      <c r="F26" s="230">
        <f>'[9]АТО-1 21'!B27</f>
        <v>16</v>
      </c>
      <c r="G26" s="231">
        <f t="shared" si="1"/>
        <v>84.210526315789465</v>
      </c>
      <c r="H26" s="230">
        <f>'[9]АТО-1 20'!E27+'[9]АТО 7 20'!D26</f>
        <v>0</v>
      </c>
      <c r="I26" s="230">
        <f>'[9]АТО-1 21'!E27+'[9]АТО7 21'!D26</f>
        <v>0</v>
      </c>
      <c r="J26" s="231">
        <v>0</v>
      </c>
      <c r="K26" s="230">
        <f>'[9]АТО-1 20'!J27</f>
        <v>0</v>
      </c>
      <c r="L26" s="230">
        <f>'[9]АТО-1 21'!J27</f>
        <v>0</v>
      </c>
      <c r="M26" s="231">
        <v>0</v>
      </c>
      <c r="N26" s="230">
        <f>'[9]АТО-1 20'!N27+'[9]АТО-1 20'!O27</f>
        <v>0</v>
      </c>
      <c r="O26" s="230">
        <f>'[9]АТО-1 21'!N27+'[9]АТО-1 21'!O27</f>
        <v>0</v>
      </c>
      <c r="P26" s="231">
        <v>0</v>
      </c>
      <c r="Q26" s="230">
        <f>'[9]2ПН11 2020'!M28</f>
        <v>16</v>
      </c>
      <c r="R26" s="230">
        <f>'[9]2ПН11 2021'!M28</f>
        <v>14</v>
      </c>
      <c r="S26" s="231">
        <f t="shared" si="3"/>
        <v>87.5</v>
      </c>
      <c r="T26" s="230">
        <f>'[9]АТО-1 20'!P27+'[9]АТО 7 20'!L26</f>
        <v>5</v>
      </c>
      <c r="U26" s="230">
        <f>'[9]АТО-1 21'!$P$9+'[9]АТО7 21'!L26</f>
        <v>495</v>
      </c>
      <c r="V26" s="231">
        <f t="shared" si="4"/>
        <v>9900</v>
      </c>
      <c r="W26" s="230">
        <f>'[9]АТО-1 20'!P27</f>
        <v>5</v>
      </c>
      <c r="X26" s="230">
        <f>'[9]АТО-1 21'!P27</f>
        <v>7</v>
      </c>
      <c r="Y26" s="231">
        <f t="shared" si="5"/>
        <v>140</v>
      </c>
      <c r="Z26" s="230">
        <f>'[9]АТО-1 20'!Q27</f>
        <v>5</v>
      </c>
      <c r="AA26" s="77">
        <f>'[9]АТО-1 21'!Q27</f>
        <v>6</v>
      </c>
      <c r="AB26" s="232">
        <f t="shared" si="6"/>
        <v>120</v>
      </c>
      <c r="AC26" s="233"/>
    </row>
    <row r="27" spans="1:29" ht="16.5" customHeight="1">
      <c r="A27" s="50" t="s">
        <v>82</v>
      </c>
      <c r="B27" s="228">
        <f>'[9]АТО-1 20'!B28+'[9]АТО 7 20'!J27-'[9]АТО 7 20'!K27+'[9]АТО 7 20'!L27</f>
        <v>34</v>
      </c>
      <c r="C27" s="228">
        <f>'[9]АТО-1 21'!B28+'[9]АТО7 21'!J27-'[9]АТО7 21'!K27+'[9]АТО7 21'!L27</f>
        <v>31</v>
      </c>
      <c r="D27" s="229">
        <f t="shared" si="0"/>
        <v>91.17647058823529</v>
      </c>
      <c r="E27" s="230">
        <f>'[9]АТО-1 20'!B28</f>
        <v>34</v>
      </c>
      <c r="F27" s="230">
        <f>'[9]АТО-1 21'!B28</f>
        <v>29</v>
      </c>
      <c r="G27" s="231">
        <f t="shared" si="1"/>
        <v>85.294117647058826</v>
      </c>
      <c r="H27" s="230">
        <f>'[9]АТО-1 20'!E28+'[9]АТО 7 20'!D27</f>
        <v>6</v>
      </c>
      <c r="I27" s="230">
        <f>'[9]АТО-1 21'!E28+'[9]АТО7 21'!D27</f>
        <v>4</v>
      </c>
      <c r="J27" s="231">
        <f t="shared" si="2"/>
        <v>66.666666666666657</v>
      </c>
      <c r="K27" s="230">
        <f>'[9]АТО-1 20'!J28</f>
        <v>0</v>
      </c>
      <c r="L27" s="230">
        <f>'[9]АТО-1 21'!J28</f>
        <v>1</v>
      </c>
      <c r="M27" s="231">
        <v>0</v>
      </c>
      <c r="N27" s="230">
        <f>'[9]АТО-1 20'!N28+'[9]АТО-1 20'!O28</f>
        <v>0</v>
      </c>
      <c r="O27" s="230">
        <f>'[9]АТО-1 21'!N28+'[9]АТО-1 21'!O28</f>
        <v>0</v>
      </c>
      <c r="P27" s="231">
        <v>0</v>
      </c>
      <c r="Q27" s="230">
        <f>'[9]2ПН11 2020'!M29</f>
        <v>28</v>
      </c>
      <c r="R27" s="230">
        <f>'[9]2ПН11 2021'!M29</f>
        <v>24</v>
      </c>
      <c r="S27" s="231">
        <f t="shared" si="3"/>
        <v>85.714285714285708</v>
      </c>
      <c r="T27" s="230">
        <f>'[9]АТО-1 20'!P28+'[9]АТО 7 20'!L27</f>
        <v>11</v>
      </c>
      <c r="U27" s="230">
        <f>'[9]АТО-1 21'!$P$9+'[9]АТО7 21'!L27</f>
        <v>496</v>
      </c>
      <c r="V27" s="231">
        <f t="shared" si="4"/>
        <v>4509.090909090909</v>
      </c>
      <c r="W27" s="230">
        <f>'[9]АТО-1 20'!P28</f>
        <v>11</v>
      </c>
      <c r="X27" s="230">
        <f>'[9]АТО-1 21'!P28</f>
        <v>13</v>
      </c>
      <c r="Y27" s="231">
        <f t="shared" si="5"/>
        <v>118.18181818181819</v>
      </c>
      <c r="Z27" s="230">
        <f>'[9]АТО-1 20'!Q28</f>
        <v>10</v>
      </c>
      <c r="AA27" s="77">
        <f>'[9]АТО-1 21'!Q28</f>
        <v>12</v>
      </c>
      <c r="AB27" s="232">
        <f t="shared" si="6"/>
        <v>120</v>
      </c>
      <c r="AC27" s="233"/>
    </row>
    <row r="28" spans="1:29" ht="16.5" customHeight="1">
      <c r="A28" s="50" t="s">
        <v>83</v>
      </c>
      <c r="B28" s="228">
        <f>'[9]АТО-1 20'!B29+'[9]АТО 7 20'!J28-'[9]АТО 7 20'!K28+'[9]АТО 7 20'!L28</f>
        <v>49</v>
      </c>
      <c r="C28" s="228">
        <f>'[9]АТО-1 21'!B29+'[9]АТО7 21'!J28-'[9]АТО7 21'!K28+'[9]АТО7 21'!L28</f>
        <v>57</v>
      </c>
      <c r="D28" s="229">
        <f t="shared" si="0"/>
        <v>116.32653061224489</v>
      </c>
      <c r="E28" s="230">
        <f>'[9]АТО-1 20'!B29</f>
        <v>46</v>
      </c>
      <c r="F28" s="230">
        <f>'[9]АТО-1 21'!B29</f>
        <v>54</v>
      </c>
      <c r="G28" s="231">
        <f t="shared" si="1"/>
        <v>117.39130434782609</v>
      </c>
      <c r="H28" s="230">
        <f>'[9]АТО-1 20'!E29+'[9]АТО 7 20'!D28</f>
        <v>19</v>
      </c>
      <c r="I28" s="230">
        <f>'[9]АТО-1 21'!E29+'[9]АТО7 21'!D28</f>
        <v>18</v>
      </c>
      <c r="J28" s="231">
        <f t="shared" si="2"/>
        <v>94.73684210526315</v>
      </c>
      <c r="K28" s="230">
        <f>'[9]АТО-1 20'!J29</f>
        <v>5</v>
      </c>
      <c r="L28" s="230">
        <f>'[9]АТО-1 21'!J29</f>
        <v>6</v>
      </c>
      <c r="M28" s="231">
        <f t="shared" si="7"/>
        <v>120</v>
      </c>
      <c r="N28" s="230">
        <f>'[9]АТО-1 20'!N29+'[9]АТО-1 20'!O29</f>
        <v>3</v>
      </c>
      <c r="O28" s="230">
        <f>'[9]АТО-1 21'!N29+'[9]АТО-1 21'!O29</f>
        <v>4</v>
      </c>
      <c r="P28" s="231">
        <f t="shared" si="8"/>
        <v>133.33333333333331</v>
      </c>
      <c r="Q28" s="230">
        <f>'[9]2ПН11 2020'!M30</f>
        <v>45</v>
      </c>
      <c r="R28" s="230">
        <f>'[9]2ПН11 2021'!M30</f>
        <v>50</v>
      </c>
      <c r="S28" s="231">
        <f t="shared" si="3"/>
        <v>111.11111111111111</v>
      </c>
      <c r="T28" s="230">
        <f>'[9]АТО-1 20'!P29+'[9]АТО 7 20'!L28</f>
        <v>20</v>
      </c>
      <c r="U28" s="230">
        <f>'[9]АТО-1 21'!$P$9+'[9]АТО7 21'!L28</f>
        <v>498</v>
      </c>
      <c r="V28" s="231">
        <f t="shared" si="4"/>
        <v>2490</v>
      </c>
      <c r="W28" s="230">
        <f>'[9]АТО-1 20'!P29</f>
        <v>17</v>
      </c>
      <c r="X28" s="230">
        <f>'[9]АТО-1 21'!P29</f>
        <v>15</v>
      </c>
      <c r="Y28" s="231">
        <f t="shared" si="5"/>
        <v>88.235294117647058</v>
      </c>
      <c r="Z28" s="230">
        <f>'[9]АТО-1 20'!Q29</f>
        <v>17</v>
      </c>
      <c r="AA28" s="77">
        <f>'[9]АТО-1 21'!Q29</f>
        <v>15</v>
      </c>
      <c r="AB28" s="232">
        <f t="shared" si="6"/>
        <v>88.235294117647058</v>
      </c>
      <c r="AC28" s="233"/>
    </row>
    <row r="29" spans="1:29" ht="16.5" customHeight="1">
      <c r="A29" s="50" t="s">
        <v>84</v>
      </c>
      <c r="B29" s="228">
        <f>'[9]АТО-1 20'!B30+'[9]АТО 7 20'!J29-'[9]АТО 7 20'!K29+'[9]АТО 7 20'!L29</f>
        <v>53</v>
      </c>
      <c r="C29" s="228">
        <f>'[9]АТО-1 21'!B30+'[9]АТО7 21'!J29-'[9]АТО7 21'!K29+'[9]АТО7 21'!L29</f>
        <v>60</v>
      </c>
      <c r="D29" s="229">
        <f t="shared" si="0"/>
        <v>113.20754716981132</v>
      </c>
      <c r="E29" s="230">
        <f>'[9]АТО-1 20'!B30</f>
        <v>53</v>
      </c>
      <c r="F29" s="230">
        <f>'[9]АТО-1 21'!B30</f>
        <v>60</v>
      </c>
      <c r="G29" s="231">
        <f t="shared" si="1"/>
        <v>113.20754716981132</v>
      </c>
      <c r="H29" s="230">
        <f>'[9]АТО-1 20'!E30+'[9]АТО 7 20'!D29</f>
        <v>18</v>
      </c>
      <c r="I29" s="230">
        <f>'[9]АТО-1 21'!E30+'[9]АТО7 21'!D29</f>
        <v>16</v>
      </c>
      <c r="J29" s="231">
        <f t="shared" si="2"/>
        <v>88.888888888888886</v>
      </c>
      <c r="K29" s="230">
        <f>'[9]АТО-1 20'!J30</f>
        <v>6</v>
      </c>
      <c r="L29" s="230">
        <f>'[9]АТО-1 21'!J30</f>
        <v>3</v>
      </c>
      <c r="M29" s="231">
        <f t="shared" si="7"/>
        <v>50</v>
      </c>
      <c r="N29" s="230">
        <f>'[9]АТО-1 20'!N30+'[9]АТО-1 20'!O30</f>
        <v>0</v>
      </c>
      <c r="O29" s="230">
        <f>'[9]АТО-1 21'!N30+'[9]АТО-1 21'!O30</f>
        <v>0</v>
      </c>
      <c r="P29" s="231">
        <v>0</v>
      </c>
      <c r="Q29" s="230">
        <f>'[9]2ПН11 2020'!M31</f>
        <v>51</v>
      </c>
      <c r="R29" s="230">
        <f>'[9]2ПН11 2021'!M31</f>
        <v>55</v>
      </c>
      <c r="S29" s="231">
        <f t="shared" si="3"/>
        <v>107.84313725490196</v>
      </c>
      <c r="T29" s="230">
        <f>'[9]АТО-1 20'!P30+'[9]АТО 7 20'!L29</f>
        <v>23</v>
      </c>
      <c r="U29" s="230">
        <f>'[9]АТО-1 21'!$P$9+'[9]АТО7 21'!L29</f>
        <v>495</v>
      </c>
      <c r="V29" s="231">
        <f t="shared" si="4"/>
        <v>2152.173913043478</v>
      </c>
      <c r="W29" s="230">
        <f>'[9]АТО-1 20'!P30</f>
        <v>23</v>
      </c>
      <c r="X29" s="230">
        <f>'[9]АТО-1 21'!P30</f>
        <v>19</v>
      </c>
      <c r="Y29" s="231">
        <f t="shared" si="5"/>
        <v>82.608695652173907</v>
      </c>
      <c r="Z29" s="230">
        <f>'[9]АТО-1 20'!Q30</f>
        <v>22</v>
      </c>
      <c r="AA29" s="77">
        <f>'[9]АТО-1 21'!Q30</f>
        <v>18</v>
      </c>
      <c r="AB29" s="232">
        <f t="shared" si="6"/>
        <v>81.818181818181827</v>
      </c>
      <c r="AC29" s="233"/>
    </row>
    <row r="30" spans="1:29" ht="16.5" customHeight="1">
      <c r="A30" s="50" t="s">
        <v>85</v>
      </c>
      <c r="B30" s="228">
        <f>'[9]АТО-1 20'!B31+'[9]АТО 7 20'!J30-'[9]АТО 7 20'!K30+'[9]АТО 7 20'!L30</f>
        <v>52</v>
      </c>
      <c r="C30" s="228">
        <f>'[9]АТО-1 21'!B31+'[9]АТО7 21'!J30-'[9]АТО7 21'!K30+'[9]АТО7 21'!L30</f>
        <v>55</v>
      </c>
      <c r="D30" s="229">
        <f t="shared" si="0"/>
        <v>105.76923076923077</v>
      </c>
      <c r="E30" s="230">
        <f>'[9]АТО-1 20'!B31</f>
        <v>51</v>
      </c>
      <c r="F30" s="230">
        <f>'[9]АТО-1 21'!B31</f>
        <v>54</v>
      </c>
      <c r="G30" s="231">
        <f t="shared" si="1"/>
        <v>105.88235294117648</v>
      </c>
      <c r="H30" s="230">
        <f>'[9]АТО-1 20'!E31+'[9]АТО 7 20'!D30</f>
        <v>8</v>
      </c>
      <c r="I30" s="230">
        <f>'[9]АТО-1 21'!E31+'[9]АТО7 21'!D30</f>
        <v>6</v>
      </c>
      <c r="J30" s="231">
        <f t="shared" si="2"/>
        <v>75</v>
      </c>
      <c r="K30" s="230">
        <f>'[9]АТО-1 20'!J31</f>
        <v>2</v>
      </c>
      <c r="L30" s="230">
        <f>'[9]АТО-1 21'!J31</f>
        <v>1</v>
      </c>
      <c r="M30" s="231">
        <f t="shared" si="7"/>
        <v>50</v>
      </c>
      <c r="N30" s="230">
        <f>'[9]АТО-1 20'!N31+'[9]АТО-1 20'!O31</f>
        <v>1</v>
      </c>
      <c r="O30" s="230">
        <f>'[9]АТО-1 21'!N31+'[9]АТО-1 21'!O31</f>
        <v>1</v>
      </c>
      <c r="P30" s="231">
        <f t="shared" si="8"/>
        <v>100</v>
      </c>
      <c r="Q30" s="230">
        <f>'[9]2ПН11 2020'!M32</f>
        <v>46</v>
      </c>
      <c r="R30" s="230">
        <f>'[9]2ПН11 2021'!M32</f>
        <v>45</v>
      </c>
      <c r="S30" s="231">
        <f t="shared" si="3"/>
        <v>97.826086956521735</v>
      </c>
      <c r="T30" s="230">
        <f>'[9]АТО-1 20'!P31+'[9]АТО 7 20'!L30</f>
        <v>15</v>
      </c>
      <c r="U30" s="230">
        <f>'[9]АТО-1 21'!$P$9+'[9]АТО7 21'!L30</f>
        <v>496</v>
      </c>
      <c r="V30" s="231">
        <f t="shared" si="4"/>
        <v>3306.666666666667</v>
      </c>
      <c r="W30" s="230">
        <f>'[9]АТО-1 20'!P31</f>
        <v>14</v>
      </c>
      <c r="X30" s="230">
        <f>'[9]АТО-1 21'!P31</f>
        <v>22</v>
      </c>
      <c r="Y30" s="231">
        <f t="shared" si="5"/>
        <v>157.14285714285714</v>
      </c>
      <c r="Z30" s="230">
        <f>'[9]АТО-1 20'!Q31</f>
        <v>13</v>
      </c>
      <c r="AA30" s="77">
        <f>'[9]АТО-1 21'!Q31</f>
        <v>18</v>
      </c>
      <c r="AB30" s="232">
        <f t="shared" si="6"/>
        <v>138.46153846153845</v>
      </c>
      <c r="AC30" s="233"/>
    </row>
    <row r="31" spans="1:29" s="54" customFormat="1" ht="16.5" customHeight="1">
      <c r="A31" s="11" t="s">
        <v>86</v>
      </c>
      <c r="B31" s="228">
        <f>'[9]АТО-1 20'!B32+'[9]АТО 7 20'!J31-'[9]АТО 7 20'!K31+'[9]АТО 7 20'!L31</f>
        <v>26</v>
      </c>
      <c r="C31" s="228">
        <f>'[9]АТО-1 21'!B32+'[9]АТО7 21'!J31-'[9]АТО7 21'!K31+'[9]АТО7 21'!L31</f>
        <v>36</v>
      </c>
      <c r="D31" s="229">
        <f t="shared" si="0"/>
        <v>138.46153846153845</v>
      </c>
      <c r="E31" s="230">
        <f>'[9]АТО-1 20'!B32</f>
        <v>23</v>
      </c>
      <c r="F31" s="230">
        <f>'[9]АТО-1 21'!B32</f>
        <v>33</v>
      </c>
      <c r="G31" s="231">
        <f t="shared" si="1"/>
        <v>143.47826086956522</v>
      </c>
      <c r="H31" s="230">
        <f>'[9]АТО-1 20'!E32+'[9]АТО 7 20'!D31</f>
        <v>5</v>
      </c>
      <c r="I31" s="230">
        <f>'[9]АТО-1 21'!E32+'[9]АТО7 21'!D31</f>
        <v>11</v>
      </c>
      <c r="J31" s="231">
        <f t="shared" si="2"/>
        <v>220.00000000000003</v>
      </c>
      <c r="K31" s="230">
        <f>'[9]АТО-1 20'!J32</f>
        <v>0</v>
      </c>
      <c r="L31" s="230">
        <f>'[9]АТО-1 21'!J32</f>
        <v>0</v>
      </c>
      <c r="M31" s="231">
        <v>0</v>
      </c>
      <c r="N31" s="230">
        <f>'[9]АТО-1 20'!N32+'[9]АТО-1 20'!O32</f>
        <v>0</v>
      </c>
      <c r="O31" s="230">
        <f>'[9]АТО-1 21'!N32+'[9]АТО-1 21'!O32</f>
        <v>0</v>
      </c>
      <c r="P31" s="231">
        <v>0</v>
      </c>
      <c r="Q31" s="230">
        <f>'[9]2ПН11 2020'!M33</f>
        <v>22</v>
      </c>
      <c r="R31" s="230">
        <f>'[9]2ПН11 2021'!M33</f>
        <v>31</v>
      </c>
      <c r="S31" s="231">
        <f t="shared" si="3"/>
        <v>140.90909090909091</v>
      </c>
      <c r="T31" s="230">
        <f>'[9]АТО-1 20'!P32+'[9]АТО 7 20'!L31</f>
        <v>15</v>
      </c>
      <c r="U31" s="230">
        <f>'[9]АТО-1 21'!$P$9+'[9]АТО7 21'!L31</f>
        <v>497</v>
      </c>
      <c r="V31" s="231">
        <f t="shared" si="4"/>
        <v>3313.3333333333335</v>
      </c>
      <c r="W31" s="230">
        <f>'[9]АТО-1 20'!P32</f>
        <v>12</v>
      </c>
      <c r="X31" s="230">
        <f>'[9]АТО-1 21'!P32</f>
        <v>14</v>
      </c>
      <c r="Y31" s="231">
        <f t="shared" si="5"/>
        <v>116.66666666666667</v>
      </c>
      <c r="Z31" s="230">
        <f>'[9]АТО-1 20'!Q32</f>
        <v>10</v>
      </c>
      <c r="AA31" s="77">
        <f>'[9]АТО-1 21'!Q32</f>
        <v>12</v>
      </c>
      <c r="AB31" s="232">
        <f t="shared" si="6"/>
        <v>120</v>
      </c>
      <c r="AC31" s="234"/>
    </row>
    <row r="32" spans="1:29" ht="16.5" customHeight="1">
      <c r="A32" s="53" t="s">
        <v>87</v>
      </c>
      <c r="B32" s="228">
        <f>'[9]АТО-1 20'!B33+'[9]АТО 7 20'!J32-'[9]АТО 7 20'!K32+'[9]АТО 7 20'!L32</f>
        <v>5</v>
      </c>
      <c r="C32" s="228">
        <f>'[9]АТО-1 21'!B33+'[9]АТО7 21'!J32-'[9]АТО7 21'!K32+'[9]АТО7 21'!L32</f>
        <v>2</v>
      </c>
      <c r="D32" s="229">
        <f t="shared" si="0"/>
        <v>40</v>
      </c>
      <c r="E32" s="230">
        <f>'[9]АТО-1 20'!B33</f>
        <v>5</v>
      </c>
      <c r="F32" s="230">
        <f>'[9]АТО-1 21'!B33</f>
        <v>2</v>
      </c>
      <c r="G32" s="231">
        <f t="shared" si="1"/>
        <v>40</v>
      </c>
      <c r="H32" s="230">
        <f>'[9]АТО-1 20'!E33+'[9]АТО 7 20'!D32</f>
        <v>1</v>
      </c>
      <c r="I32" s="230">
        <f>'[9]АТО-1 21'!E33+'[9]АТО7 21'!D32</f>
        <v>1</v>
      </c>
      <c r="J32" s="231">
        <f t="shared" si="2"/>
        <v>100</v>
      </c>
      <c r="K32" s="230">
        <f>'[9]АТО-1 20'!J33</f>
        <v>0</v>
      </c>
      <c r="L32" s="230">
        <f>'[9]АТО-1 21'!J33</f>
        <v>0</v>
      </c>
      <c r="M32" s="231">
        <v>0</v>
      </c>
      <c r="N32" s="230">
        <f>'[9]АТО-1 20'!N33+'[9]АТО-1 20'!O33</f>
        <v>0</v>
      </c>
      <c r="O32" s="230">
        <f>'[9]АТО-1 21'!N33+'[9]АТО-1 21'!O33</f>
        <v>0</v>
      </c>
      <c r="P32" s="231">
        <v>0</v>
      </c>
      <c r="Q32" s="230">
        <f>'[9]2ПН11 2020'!M34</f>
        <v>5</v>
      </c>
      <c r="R32" s="230">
        <f>'[9]2ПН11 2021'!M34</f>
        <v>2</v>
      </c>
      <c r="S32" s="231">
        <f t="shared" si="3"/>
        <v>40</v>
      </c>
      <c r="T32" s="230">
        <f>'[9]АТО-1 20'!P33+'[9]АТО 7 20'!L32</f>
        <v>1</v>
      </c>
      <c r="U32" s="230">
        <f>'[9]АТО-1 21'!$P$9+'[9]АТО7 21'!L32</f>
        <v>495</v>
      </c>
      <c r="V32" s="231">
        <f t="shared" si="4"/>
        <v>49500</v>
      </c>
      <c r="W32" s="230">
        <f>'[9]АТО-1 20'!P33</f>
        <v>1</v>
      </c>
      <c r="X32" s="230">
        <f>'[9]АТО-1 21'!P33</f>
        <v>0</v>
      </c>
      <c r="Y32" s="231">
        <f t="shared" si="5"/>
        <v>0</v>
      </c>
      <c r="Z32" s="230">
        <f>'[9]АТО-1 20'!Q33</f>
        <v>1</v>
      </c>
      <c r="AA32" s="77">
        <f>'[9]АТО-1 21'!Q33</f>
        <v>0</v>
      </c>
      <c r="AB32" s="232">
        <f t="shared" si="6"/>
        <v>0</v>
      </c>
      <c r="AC32" s="233"/>
    </row>
    <row r="33" spans="1:29" ht="16.5" customHeight="1">
      <c r="A33" s="53" t="s">
        <v>88</v>
      </c>
      <c r="B33" s="228">
        <f>'[9]АТО-1 20'!B34+'[9]АТО 7 20'!J33-'[9]АТО 7 20'!K33+'[9]АТО 7 20'!L33</f>
        <v>33</v>
      </c>
      <c r="C33" s="228">
        <f>'[9]АТО-1 21'!B34+'[9]АТО7 21'!J33-'[9]АТО7 21'!K33+'[9]АТО7 21'!L33</f>
        <v>28</v>
      </c>
      <c r="D33" s="229">
        <f t="shared" si="0"/>
        <v>84.848484848484844</v>
      </c>
      <c r="E33" s="230">
        <f>'[9]АТО-1 20'!B34</f>
        <v>33</v>
      </c>
      <c r="F33" s="230">
        <f>'[9]АТО-1 21'!B34</f>
        <v>28</v>
      </c>
      <c r="G33" s="231">
        <f t="shared" si="1"/>
        <v>84.848484848484844</v>
      </c>
      <c r="H33" s="230">
        <f>'[9]АТО-1 20'!E34+'[9]АТО 7 20'!D33</f>
        <v>8</v>
      </c>
      <c r="I33" s="230">
        <f>'[9]АТО-1 21'!E34+'[9]АТО7 21'!D33</f>
        <v>4</v>
      </c>
      <c r="J33" s="231">
        <f t="shared" si="2"/>
        <v>50</v>
      </c>
      <c r="K33" s="230">
        <f>'[9]АТО-1 20'!J34</f>
        <v>2</v>
      </c>
      <c r="L33" s="230">
        <f>'[9]АТО-1 21'!J34</f>
        <v>0</v>
      </c>
      <c r="M33" s="231">
        <f t="shared" si="7"/>
        <v>0</v>
      </c>
      <c r="N33" s="230">
        <f>'[9]АТО-1 20'!N34+'[9]АТО-1 20'!O34</f>
        <v>3</v>
      </c>
      <c r="O33" s="230">
        <f>'[9]АТО-1 21'!N34+'[9]АТО-1 21'!O34</f>
        <v>2</v>
      </c>
      <c r="P33" s="231">
        <f t="shared" si="8"/>
        <v>66.666666666666657</v>
      </c>
      <c r="Q33" s="230">
        <f>'[9]2ПН11 2020'!M35</f>
        <v>32</v>
      </c>
      <c r="R33" s="230">
        <f>'[9]2ПН11 2021'!M35</f>
        <v>25</v>
      </c>
      <c r="S33" s="231">
        <f t="shared" si="3"/>
        <v>78.125</v>
      </c>
      <c r="T33" s="230">
        <f>'[9]АТО-1 20'!P34+'[9]АТО 7 20'!L33</f>
        <v>11</v>
      </c>
      <c r="U33" s="230">
        <f>'[9]АТО-1 21'!$P$9+'[9]АТО7 21'!L33</f>
        <v>495</v>
      </c>
      <c r="V33" s="231">
        <f t="shared" si="4"/>
        <v>4500</v>
      </c>
      <c r="W33" s="230">
        <f>'[9]АТО-1 20'!P34</f>
        <v>11</v>
      </c>
      <c r="X33" s="230">
        <f>'[9]АТО-1 21'!P34</f>
        <v>13</v>
      </c>
      <c r="Y33" s="231">
        <f t="shared" si="5"/>
        <v>118.18181818181819</v>
      </c>
      <c r="Z33" s="230">
        <f>'[9]АТО-1 20'!Q34</f>
        <v>10</v>
      </c>
      <c r="AA33" s="77">
        <f>'[9]АТО-1 21'!Q34</f>
        <v>13</v>
      </c>
      <c r="AB33" s="232">
        <f t="shared" si="6"/>
        <v>130</v>
      </c>
      <c r="AC33" s="233"/>
    </row>
    <row r="34" spans="1:29" ht="13.5" customHeight="1">
      <c r="A34" s="235" t="s">
        <v>89</v>
      </c>
      <c r="B34" s="228">
        <f>'[9]АТО-1 20'!B35+'[9]АТО 7 20'!J34-'[9]АТО 7 20'!K34+'[9]АТО 7 20'!L34</f>
        <v>63</v>
      </c>
      <c r="C34" s="228">
        <f>'[9]АТО-1 21'!B35+'[9]АТО7 21'!J34-'[9]АТО7 21'!K34+'[9]АТО7 21'!L34</f>
        <v>62</v>
      </c>
      <c r="D34" s="229">
        <f t="shared" si="0"/>
        <v>98.412698412698404</v>
      </c>
      <c r="E34" s="230">
        <f>'[9]АТО-1 20'!B35</f>
        <v>63</v>
      </c>
      <c r="F34" s="230">
        <f>'[9]АТО-1 21'!B35</f>
        <v>61</v>
      </c>
      <c r="G34" s="231">
        <f t="shared" si="1"/>
        <v>96.825396825396822</v>
      </c>
      <c r="H34" s="230">
        <f>'[9]АТО-1 20'!E35+'[9]АТО 7 20'!D34</f>
        <v>20</v>
      </c>
      <c r="I34" s="230">
        <f>'[9]АТО-1 21'!E35+'[9]АТО7 21'!D34</f>
        <v>31</v>
      </c>
      <c r="J34" s="231">
        <f t="shared" si="2"/>
        <v>155</v>
      </c>
      <c r="K34" s="230">
        <f>'[9]АТО-1 20'!J35</f>
        <v>3</v>
      </c>
      <c r="L34" s="230">
        <f>'[9]АТО-1 21'!J35</f>
        <v>5</v>
      </c>
      <c r="M34" s="231">
        <f t="shared" si="7"/>
        <v>166.66666666666669</v>
      </c>
      <c r="N34" s="230">
        <f>'[9]АТО-1 20'!N35+'[9]АТО-1 20'!O35</f>
        <v>1</v>
      </c>
      <c r="O34" s="230">
        <f>'[9]АТО-1 21'!N35+'[9]АТО-1 21'!O35</f>
        <v>3</v>
      </c>
      <c r="P34" s="231">
        <f t="shared" si="8"/>
        <v>300</v>
      </c>
      <c r="Q34" s="230">
        <f>'[9]2ПН11 2020'!M36</f>
        <v>61</v>
      </c>
      <c r="R34" s="230">
        <f>'[9]2ПН11 2021'!M36</f>
        <v>51</v>
      </c>
      <c r="S34" s="231">
        <f t="shared" si="3"/>
        <v>83.606557377049185</v>
      </c>
      <c r="T34" s="230">
        <f>'[9]АТО-1 20'!P35+'[9]АТО 7 20'!L34</f>
        <v>21</v>
      </c>
      <c r="U34" s="230">
        <f>'[9]АТО-1 21'!$P$9+'[9]АТО7 21'!L34</f>
        <v>495</v>
      </c>
      <c r="V34" s="231">
        <f t="shared" si="4"/>
        <v>2357.1428571428573</v>
      </c>
      <c r="W34" s="230">
        <f>'[9]АТО-1 20'!P35</f>
        <v>21</v>
      </c>
      <c r="X34" s="230">
        <f>'[9]АТО-1 21'!P35</f>
        <v>17</v>
      </c>
      <c r="Y34" s="231">
        <f t="shared" si="5"/>
        <v>80.952380952380949</v>
      </c>
      <c r="Z34" s="230">
        <f>'[9]АТО-1 20'!Q35</f>
        <v>15</v>
      </c>
      <c r="AA34" s="77">
        <f>'[9]АТО-1 21'!Q35</f>
        <v>14</v>
      </c>
      <c r="AB34" s="232">
        <f t="shared" si="6"/>
        <v>93.333333333333329</v>
      </c>
    </row>
    <row r="35" spans="1:29" ht="16.5" customHeight="1">
      <c r="A35" s="235" t="s">
        <v>90</v>
      </c>
      <c r="B35" s="228">
        <f>'[9]АТО-1 20'!B36+'[9]АТО 7 20'!J35-'[9]АТО 7 20'!K35+'[9]АТО 7 20'!L35</f>
        <v>31</v>
      </c>
      <c r="C35" s="228">
        <f>'[9]АТО-1 21'!B36+'[9]АТО7 21'!J35-'[9]АТО7 21'!K35+'[9]АТО7 21'!L35</f>
        <v>19</v>
      </c>
      <c r="D35" s="229">
        <f t="shared" si="0"/>
        <v>61.29032258064516</v>
      </c>
      <c r="E35" s="230">
        <f>'[9]АТО-1 20'!B36</f>
        <v>31</v>
      </c>
      <c r="F35" s="230">
        <f>'[9]АТО-1 21'!B36</f>
        <v>19</v>
      </c>
      <c r="G35" s="231">
        <f t="shared" si="1"/>
        <v>61.29032258064516</v>
      </c>
      <c r="H35" s="230">
        <f>'[9]АТО-1 20'!E36+'[9]АТО 7 20'!D35</f>
        <v>12</v>
      </c>
      <c r="I35" s="230">
        <f>'[9]АТО-1 21'!E36+'[9]АТО7 21'!D35</f>
        <v>4</v>
      </c>
      <c r="J35" s="231">
        <f t="shared" si="2"/>
        <v>33.333333333333329</v>
      </c>
      <c r="K35" s="230">
        <f>'[9]АТО-1 20'!J36</f>
        <v>0</v>
      </c>
      <c r="L35" s="230">
        <f>'[9]АТО-1 21'!J36</f>
        <v>0</v>
      </c>
      <c r="M35" s="231">
        <v>0</v>
      </c>
      <c r="N35" s="230">
        <f>'[9]АТО-1 20'!N36+'[9]АТО-1 20'!O36</f>
        <v>0</v>
      </c>
      <c r="O35" s="230">
        <f>'[9]АТО-1 21'!N36+'[9]АТО-1 21'!O36</f>
        <v>0</v>
      </c>
      <c r="P35" s="231">
        <v>0</v>
      </c>
      <c r="Q35" s="230">
        <f>'[9]2ПН11 2020'!M37</f>
        <v>30</v>
      </c>
      <c r="R35" s="230">
        <f>'[9]2ПН11 2021'!M37</f>
        <v>14</v>
      </c>
      <c r="S35" s="231">
        <f t="shared" si="3"/>
        <v>46.666666666666664</v>
      </c>
      <c r="T35" s="230">
        <f>'[9]АТО-1 20'!P36+'[9]АТО 7 20'!L35</f>
        <v>7</v>
      </c>
      <c r="U35" s="230">
        <f>'[9]АТО-1 21'!$P$9+'[9]АТО7 21'!L35</f>
        <v>495</v>
      </c>
      <c r="V35" s="231">
        <f t="shared" si="4"/>
        <v>7071.4285714285706</v>
      </c>
      <c r="W35" s="230">
        <f>'[9]АТО-1 20'!P36</f>
        <v>7</v>
      </c>
      <c r="X35" s="230">
        <f>'[9]АТО-1 21'!P36</f>
        <v>10</v>
      </c>
      <c r="Y35" s="231">
        <f t="shared" si="5"/>
        <v>142.85714285714286</v>
      </c>
      <c r="Z35" s="230">
        <f>'[9]АТО-1 20'!Q36</f>
        <v>7</v>
      </c>
      <c r="AA35" s="77">
        <f>'[9]АТО-1 21'!Q36</f>
        <v>9</v>
      </c>
      <c r="AB35" s="232">
        <f t="shared" si="6"/>
        <v>128.57142857142858</v>
      </c>
    </row>
    <row r="36" spans="1:29" ht="15.75" customHeight="1">
      <c r="A36" s="235" t="s">
        <v>91</v>
      </c>
      <c r="B36" s="228">
        <f>'[9]АТО-1 20'!B37+'[9]АТО 7 20'!J36-'[9]АТО 7 20'!K36+'[9]АТО 7 20'!L36</f>
        <v>42</v>
      </c>
      <c r="C36" s="228">
        <f>'[9]АТО-1 21'!B37+'[9]АТО7 21'!J36-'[9]АТО7 21'!K36+'[9]АТО7 21'!L36</f>
        <v>35</v>
      </c>
      <c r="D36" s="229">
        <f t="shared" si="0"/>
        <v>83.333333333333343</v>
      </c>
      <c r="E36" s="230">
        <f>'[9]АТО-1 20'!B37</f>
        <v>42</v>
      </c>
      <c r="F36" s="230">
        <f>'[9]АТО-1 21'!B37</f>
        <v>35</v>
      </c>
      <c r="G36" s="231">
        <f t="shared" si="1"/>
        <v>83.333333333333343</v>
      </c>
      <c r="H36" s="230">
        <f>'[9]АТО-1 20'!E37+'[9]АТО 7 20'!D36</f>
        <v>17</v>
      </c>
      <c r="I36" s="230">
        <f>'[9]АТО-1 21'!E37+'[9]АТО7 21'!D36</f>
        <v>10</v>
      </c>
      <c r="J36" s="231">
        <f t="shared" si="2"/>
        <v>58.82352941176471</v>
      </c>
      <c r="K36" s="230">
        <f>'[9]АТО-1 20'!J37</f>
        <v>1</v>
      </c>
      <c r="L36" s="230">
        <f>'[9]АТО-1 21'!J37</f>
        <v>0</v>
      </c>
      <c r="M36" s="231">
        <v>0</v>
      </c>
      <c r="N36" s="230">
        <f>'[9]АТО-1 20'!N37+'[9]АТО-1 20'!O37</f>
        <v>1</v>
      </c>
      <c r="O36" s="230">
        <f>'[9]АТО-1 21'!N37+'[9]АТО-1 21'!O37</f>
        <v>0</v>
      </c>
      <c r="P36" s="231">
        <f t="shared" si="8"/>
        <v>0</v>
      </c>
      <c r="Q36" s="230">
        <f>'[9]2ПН11 2020'!M38</f>
        <v>39</v>
      </c>
      <c r="R36" s="230">
        <f>'[9]2ПН11 2021'!M38</f>
        <v>31</v>
      </c>
      <c r="S36" s="231">
        <f t="shared" si="3"/>
        <v>79.487179487179489</v>
      </c>
      <c r="T36" s="230">
        <f>'[9]АТО-1 20'!P37+'[9]АТО 7 20'!L36</f>
        <v>11</v>
      </c>
      <c r="U36" s="230">
        <f>'[9]АТО-1 21'!$P$9+'[9]АТО7 21'!L36</f>
        <v>495</v>
      </c>
      <c r="V36" s="231">
        <f t="shared" si="4"/>
        <v>4500</v>
      </c>
      <c r="W36" s="230">
        <f>'[9]АТО-1 20'!P37</f>
        <v>11</v>
      </c>
      <c r="X36" s="230">
        <f>'[9]АТО-1 21'!P37</f>
        <v>10</v>
      </c>
      <c r="Y36" s="231">
        <f t="shared" si="5"/>
        <v>90.909090909090907</v>
      </c>
      <c r="Z36" s="230">
        <f>'[9]АТО-1 20'!Q37</f>
        <v>9</v>
      </c>
      <c r="AA36" s="77">
        <f>'[9]АТО-1 21'!Q37</f>
        <v>10</v>
      </c>
      <c r="AB36" s="232">
        <f t="shared" si="6"/>
        <v>111.11111111111111</v>
      </c>
    </row>
    <row r="37" spans="1:29" ht="16.5" customHeight="1">
      <c r="A37" s="236" t="s">
        <v>92</v>
      </c>
      <c r="B37" s="228">
        <f>'[9]АТО-1 20'!B38+'[9]АТО 7 20'!J37-'[9]АТО 7 20'!K37+'[9]АТО 7 20'!L37</f>
        <v>305</v>
      </c>
      <c r="C37" s="228">
        <f>'[9]АТО-1 21'!B38+'[9]АТО7 21'!J37-'[9]АТО7 21'!K37+'[9]АТО7 21'!L37</f>
        <v>294</v>
      </c>
      <c r="D37" s="229">
        <f t="shared" si="0"/>
        <v>96.393442622950815</v>
      </c>
      <c r="E37" s="230">
        <f>'[9]АТО-1 20'!B38</f>
        <v>252</v>
      </c>
      <c r="F37" s="230">
        <f>'[9]АТО-1 21'!B38</f>
        <v>222</v>
      </c>
      <c r="G37" s="231">
        <f t="shared" si="1"/>
        <v>88.095238095238088</v>
      </c>
      <c r="H37" s="230">
        <f>'[9]АТО-1 20'!E38+'[9]АТО 7 20'!D37</f>
        <v>50</v>
      </c>
      <c r="I37" s="230">
        <f>'[9]АТО-1 21'!E38+'[9]АТО7 21'!D37</f>
        <v>53</v>
      </c>
      <c r="J37" s="231">
        <f t="shared" si="2"/>
        <v>106</v>
      </c>
      <c r="K37" s="230">
        <f>'[9]АТО-1 20'!J38</f>
        <v>1</v>
      </c>
      <c r="L37" s="230">
        <f>'[9]АТО-1 21'!J38</f>
        <v>3</v>
      </c>
      <c r="M37" s="231">
        <f t="shared" si="7"/>
        <v>300</v>
      </c>
      <c r="N37" s="230">
        <f>'[9]АТО-1 20'!N38+'[9]АТО-1 20'!O38</f>
        <v>1</v>
      </c>
      <c r="O37" s="230">
        <f>'[9]АТО-1 21'!N38+'[9]АТО-1 21'!O38</f>
        <v>0</v>
      </c>
      <c r="P37" s="231">
        <f t="shared" si="8"/>
        <v>0</v>
      </c>
      <c r="Q37" s="230">
        <f>'[9]2ПН11 2020'!M39</f>
        <v>226</v>
      </c>
      <c r="R37" s="230">
        <f>'[9]2ПН11 2021'!M39</f>
        <v>186</v>
      </c>
      <c r="S37" s="231">
        <f t="shared" si="3"/>
        <v>82.30088495575221</v>
      </c>
      <c r="T37" s="230">
        <f>'[9]АТО-1 20'!P38+'[9]АТО 7 20'!L37</f>
        <v>175</v>
      </c>
      <c r="U37" s="230">
        <f>'[9]АТО-1 21'!$P$9+'[9]АТО7 21'!L37</f>
        <v>539</v>
      </c>
      <c r="V37" s="231">
        <f t="shared" si="4"/>
        <v>308</v>
      </c>
      <c r="W37" s="230">
        <f>'[9]АТО-1 20'!P38</f>
        <v>122</v>
      </c>
      <c r="X37" s="230">
        <f>'[9]АТО-1 21'!P38</f>
        <v>57</v>
      </c>
      <c r="Y37" s="231">
        <f t="shared" si="5"/>
        <v>46.721311475409841</v>
      </c>
      <c r="Z37" s="230">
        <f>'[9]АТО-1 20'!Q38</f>
        <v>108</v>
      </c>
      <c r="AA37" s="77">
        <f>'[9]АТО-1 21'!Q38</f>
        <v>51</v>
      </c>
      <c r="AB37" s="232">
        <f t="shared" si="6"/>
        <v>47.222222222222221</v>
      </c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scale="89" orientation="landscape" r:id="rId1"/>
  <headerFooter alignWithMargins="0"/>
  <colBreaks count="1" manualBreakCount="1">
    <brk id="13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I18"/>
  <sheetViews>
    <sheetView view="pageBreakPreview" zoomScale="70" zoomScaleNormal="70" zoomScaleSheetLayoutView="70" workbookViewId="0">
      <selection activeCell="I11" sqref="I11"/>
    </sheetView>
  </sheetViews>
  <sheetFormatPr defaultColWidth="8" defaultRowHeight="12.75"/>
  <cols>
    <col min="1" max="1" width="60.28515625" style="58" customWidth="1"/>
    <col min="2" max="2" width="15" style="58" customWidth="1"/>
    <col min="3" max="3" width="16.85546875" style="58" customWidth="1"/>
    <col min="4" max="4" width="13.7109375" style="58" customWidth="1"/>
    <col min="5" max="5" width="13.28515625" style="58" customWidth="1"/>
    <col min="6" max="16384" width="8" style="58"/>
  </cols>
  <sheetData>
    <row r="1" spans="1:9" ht="52.5" customHeight="1">
      <c r="A1" s="84" t="s">
        <v>48</v>
      </c>
      <c r="B1" s="84"/>
      <c r="C1" s="84"/>
      <c r="D1" s="84"/>
      <c r="E1" s="84"/>
    </row>
    <row r="2" spans="1:9" ht="29.25" customHeight="1">
      <c r="A2" s="238" t="s">
        <v>46</v>
      </c>
      <c r="B2" s="238"/>
      <c r="C2" s="238"/>
      <c r="D2" s="238"/>
      <c r="E2" s="238"/>
    </row>
    <row r="3" spans="1:9" s="2" customFormat="1" ht="23.25" customHeight="1">
      <c r="A3" s="106" t="s">
        <v>0</v>
      </c>
      <c r="B3" s="85" t="s">
        <v>132</v>
      </c>
      <c r="C3" s="85" t="s">
        <v>125</v>
      </c>
      <c r="D3" s="176" t="s">
        <v>2</v>
      </c>
      <c r="E3" s="177"/>
    </row>
    <row r="4" spans="1:9" s="2" customFormat="1" ht="30">
      <c r="A4" s="109"/>
      <c r="B4" s="86"/>
      <c r="C4" s="86"/>
      <c r="D4" s="110" t="s">
        <v>3</v>
      </c>
      <c r="E4" s="111" t="s">
        <v>4</v>
      </c>
    </row>
    <row r="5" spans="1:9" s="4" customFormat="1" ht="15.75" customHeight="1">
      <c r="A5" s="3" t="s">
        <v>9</v>
      </c>
      <c r="B5" s="3">
        <v>1</v>
      </c>
      <c r="C5" s="3">
        <v>2</v>
      </c>
      <c r="D5" s="3">
        <v>3</v>
      </c>
      <c r="E5" s="3">
        <v>4</v>
      </c>
    </row>
    <row r="6" spans="1:9" s="4" customFormat="1" ht="29.25" customHeight="1">
      <c r="A6" s="5" t="s">
        <v>93</v>
      </c>
      <c r="B6" s="239">
        <f>'[9]ВПО загальна'!H7</f>
        <v>253</v>
      </c>
      <c r="C6" s="239">
        <f>'[9]ВПО загальна'!I7</f>
        <v>215</v>
      </c>
      <c r="D6" s="26">
        <f>C6/B6*100</f>
        <v>84.980237154150188</v>
      </c>
      <c r="E6" s="240">
        <f>C6-B6</f>
        <v>-38</v>
      </c>
      <c r="I6" s="6"/>
    </row>
    <row r="7" spans="1:9" s="2" customFormat="1" ht="29.25" customHeight="1">
      <c r="A7" s="5" t="s">
        <v>94</v>
      </c>
      <c r="B7" s="239">
        <f>'[9]ВПО загальна'!H8</f>
        <v>205</v>
      </c>
      <c r="C7" s="239">
        <f>'[9]ВПО загальна'!I8</f>
        <v>165</v>
      </c>
      <c r="D7" s="26">
        <f t="shared" ref="D7:D11" si="0">C7/B7*100</f>
        <v>80.487804878048792</v>
      </c>
      <c r="E7" s="240">
        <f t="shared" ref="E7:E11" si="1">C7-B7</f>
        <v>-40</v>
      </c>
      <c r="I7" s="6"/>
    </row>
    <row r="8" spans="1:9" s="2" customFormat="1" ht="48.75" customHeight="1">
      <c r="A8" s="7" t="s">
        <v>102</v>
      </c>
      <c r="B8" s="239">
        <f>'[9]ВПО загальна'!H10</f>
        <v>59</v>
      </c>
      <c r="C8" s="239">
        <f>'[9]ВПО загальна'!I10</f>
        <v>42</v>
      </c>
      <c r="D8" s="26">
        <f t="shared" si="0"/>
        <v>71.186440677966104</v>
      </c>
      <c r="E8" s="240">
        <f t="shared" si="1"/>
        <v>-17</v>
      </c>
      <c r="I8" s="6"/>
    </row>
    <row r="9" spans="1:9" s="2" customFormat="1" ht="34.5" customHeight="1">
      <c r="A9" s="8" t="s">
        <v>103</v>
      </c>
      <c r="B9" s="239">
        <f>'[9]ВПО загальна'!H11</f>
        <v>8</v>
      </c>
      <c r="C9" s="239">
        <f>'[9]ВПО загальна'!I11</f>
        <v>6</v>
      </c>
      <c r="D9" s="26">
        <f t="shared" si="0"/>
        <v>75</v>
      </c>
      <c r="E9" s="240">
        <f t="shared" si="1"/>
        <v>-2</v>
      </c>
      <c r="I9" s="6"/>
    </row>
    <row r="10" spans="1:9" s="2" customFormat="1" ht="48.75" customHeight="1">
      <c r="A10" s="8" t="s">
        <v>43</v>
      </c>
      <c r="B10" s="239">
        <f>'[9]ВПО загальна'!H12</f>
        <v>2</v>
      </c>
      <c r="C10" s="239">
        <f>'[9]ВПО загальна'!I12</f>
        <v>0</v>
      </c>
      <c r="D10" s="26">
        <f t="shared" si="0"/>
        <v>0</v>
      </c>
      <c r="E10" s="240">
        <f t="shared" si="1"/>
        <v>-2</v>
      </c>
      <c r="I10" s="6"/>
    </row>
    <row r="11" spans="1:9" s="2" customFormat="1" ht="54.75" customHeight="1">
      <c r="A11" s="8" t="s">
        <v>98</v>
      </c>
      <c r="B11" s="21">
        <f>'[9]2ПН11 2020'!$L$10</f>
        <v>189</v>
      </c>
      <c r="C11" s="21">
        <f>'[9]2ПН11 2021'!$L$10</f>
        <v>168</v>
      </c>
      <c r="D11" s="26">
        <f t="shared" si="0"/>
        <v>88.888888888888886</v>
      </c>
      <c r="E11" s="240">
        <f t="shared" si="1"/>
        <v>-21</v>
      </c>
      <c r="I11" s="6"/>
    </row>
    <row r="12" spans="1:9" s="2" customFormat="1" ht="12.75" customHeight="1">
      <c r="A12" s="114" t="s">
        <v>15</v>
      </c>
      <c r="B12" s="115"/>
      <c r="C12" s="115"/>
      <c r="D12" s="115"/>
      <c r="E12" s="115"/>
      <c r="I12" s="6"/>
    </row>
    <row r="13" spans="1:9" s="2" customFormat="1" ht="18" customHeight="1">
      <c r="A13" s="116"/>
      <c r="B13" s="117"/>
      <c r="C13" s="117"/>
      <c r="D13" s="117"/>
      <c r="E13" s="117"/>
      <c r="I13" s="6"/>
    </row>
    <row r="14" spans="1:9" s="2" customFormat="1" ht="20.25" customHeight="1">
      <c r="A14" s="106" t="s">
        <v>0</v>
      </c>
      <c r="B14" s="118" t="s">
        <v>133</v>
      </c>
      <c r="C14" s="118" t="s">
        <v>134</v>
      </c>
      <c r="D14" s="176" t="s">
        <v>2</v>
      </c>
      <c r="E14" s="177"/>
      <c r="I14" s="6"/>
    </row>
    <row r="15" spans="1:9" ht="35.25" customHeight="1">
      <c r="A15" s="109"/>
      <c r="B15" s="118"/>
      <c r="C15" s="118"/>
      <c r="D15" s="180" t="s">
        <v>3</v>
      </c>
      <c r="E15" s="111" t="s">
        <v>7</v>
      </c>
      <c r="I15" s="6"/>
    </row>
    <row r="16" spans="1:9" ht="28.5" customHeight="1">
      <c r="A16" s="5" t="s">
        <v>93</v>
      </c>
      <c r="B16" s="158">
        <f>'[9]ВПО загальна'!H15</f>
        <v>128</v>
      </c>
      <c r="C16" s="158">
        <f>'[9]ВПО загальна'!I15</f>
        <v>78</v>
      </c>
      <c r="D16" s="26">
        <f>C16/B16*100</f>
        <v>60.9375</v>
      </c>
      <c r="E16" s="162">
        <f>C16-B16</f>
        <v>-50</v>
      </c>
      <c r="I16" s="6"/>
    </row>
    <row r="17" spans="1:9" ht="25.5" customHeight="1">
      <c r="A17" s="1" t="s">
        <v>94</v>
      </c>
      <c r="B17" s="158">
        <f>'[9]ВПО загальна'!H16</f>
        <v>85</v>
      </c>
      <c r="C17" s="158">
        <f>'[9]ВПО загальна'!I16</f>
        <v>42</v>
      </c>
      <c r="D17" s="26">
        <f t="shared" ref="D17:D18" si="2">C17/B17*100</f>
        <v>49.411764705882355</v>
      </c>
      <c r="E17" s="162">
        <f t="shared" ref="E17:E18" si="3">C17-B17</f>
        <v>-43</v>
      </c>
      <c r="I17" s="6"/>
    </row>
    <row r="18" spans="1:9" ht="30" customHeight="1">
      <c r="A18" s="1" t="s">
        <v>100</v>
      </c>
      <c r="B18" s="158">
        <f>'[9]ВПО загальна'!H17</f>
        <v>67</v>
      </c>
      <c r="C18" s="158">
        <f>'[9]ВПО загальна'!I17</f>
        <v>33</v>
      </c>
      <c r="D18" s="26">
        <f t="shared" si="2"/>
        <v>49.253731343283583</v>
      </c>
      <c r="E18" s="162">
        <f t="shared" si="3"/>
        <v>-34</v>
      </c>
      <c r="I18" s="6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B87"/>
  <sheetViews>
    <sheetView view="pageBreakPreview" zoomScale="90" zoomScaleNormal="90" zoomScaleSheetLayoutView="90" workbookViewId="0">
      <selection activeCell="K18" sqref="K18"/>
    </sheetView>
  </sheetViews>
  <sheetFormatPr defaultRowHeight="14.25"/>
  <cols>
    <col min="1" max="1" width="20.7109375" style="155" customWidth="1"/>
    <col min="2" max="2" width="11.5703125" style="155" customWidth="1"/>
    <col min="3" max="4" width="10.42578125" style="155" customWidth="1"/>
    <col min="5" max="9" width="9.7109375" style="155" customWidth="1"/>
    <col min="10" max="10" width="10.42578125" style="155" customWidth="1"/>
    <col min="11" max="12" width="9.7109375" style="155" customWidth="1"/>
    <col min="13" max="13" width="10.85546875" style="155" customWidth="1"/>
    <col min="14" max="15" width="8" style="155" customWidth="1"/>
    <col min="16" max="16" width="8.85546875" style="155" customWidth="1"/>
    <col min="17" max="17" width="8.28515625" style="155" customWidth="1"/>
    <col min="18" max="18" width="8.140625" style="155" customWidth="1"/>
    <col min="19" max="19" width="8.28515625" style="155" customWidth="1"/>
    <col min="20" max="21" width="8" style="155" customWidth="1"/>
    <col min="22" max="22" width="9" style="155" customWidth="1"/>
    <col min="23" max="24" width="8.85546875" style="155" customWidth="1"/>
    <col min="25" max="25" width="9.7109375" style="155" customWidth="1"/>
    <col min="26" max="26" width="8.140625" style="155" customWidth="1"/>
    <col min="27" max="27" width="9.140625" style="155"/>
    <col min="28" max="28" width="9" style="155" customWidth="1"/>
    <col min="29" max="16384" width="9.140625" style="155"/>
  </cols>
  <sheetData>
    <row r="1" spans="1:28" s="122" customFormat="1" ht="57.75" customHeight="1">
      <c r="A1" s="124"/>
      <c r="B1" s="241" t="s">
        <v>135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AB1" s="20" t="s">
        <v>33</v>
      </c>
    </row>
    <row r="2" spans="1:28" s="129" customFormat="1" ht="14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64" t="s">
        <v>16</v>
      </c>
      <c r="N2" s="127"/>
      <c r="O2" s="127"/>
      <c r="P2" s="127"/>
      <c r="Q2" s="128"/>
      <c r="R2" s="128"/>
      <c r="S2" s="128"/>
      <c r="T2" s="128"/>
      <c r="U2" s="128"/>
      <c r="V2" s="128"/>
      <c r="X2" s="128"/>
      <c r="Y2" s="164"/>
      <c r="Z2" s="164"/>
      <c r="AA2" s="164"/>
      <c r="AB2" s="164" t="s">
        <v>16</v>
      </c>
    </row>
    <row r="3" spans="1:28" s="137" customFormat="1" ht="60" customHeight="1">
      <c r="A3" s="166"/>
      <c r="B3" s="133" t="s">
        <v>38</v>
      </c>
      <c r="C3" s="133"/>
      <c r="D3" s="133"/>
      <c r="E3" s="133" t="s">
        <v>18</v>
      </c>
      <c r="F3" s="133"/>
      <c r="G3" s="133"/>
      <c r="H3" s="133" t="s">
        <v>30</v>
      </c>
      <c r="I3" s="133"/>
      <c r="J3" s="133"/>
      <c r="K3" s="133" t="s">
        <v>21</v>
      </c>
      <c r="L3" s="133"/>
      <c r="M3" s="133"/>
      <c r="N3" s="133" t="s">
        <v>22</v>
      </c>
      <c r="O3" s="133"/>
      <c r="P3" s="133"/>
      <c r="Q3" s="134" t="s">
        <v>20</v>
      </c>
      <c r="R3" s="135"/>
      <c r="S3" s="136"/>
      <c r="T3" s="134" t="s">
        <v>39</v>
      </c>
      <c r="U3" s="135"/>
      <c r="V3" s="136"/>
      <c r="W3" s="133" t="s">
        <v>23</v>
      </c>
      <c r="X3" s="133"/>
      <c r="Y3" s="133"/>
      <c r="Z3" s="133" t="s">
        <v>29</v>
      </c>
      <c r="AA3" s="133"/>
      <c r="AB3" s="133"/>
    </row>
    <row r="4" spans="1:28" s="140" customFormat="1" ht="26.25" customHeight="1">
      <c r="A4" s="167"/>
      <c r="B4" s="242" t="s">
        <v>1</v>
      </c>
      <c r="C4" s="242" t="s">
        <v>101</v>
      </c>
      <c r="D4" s="221" t="s">
        <v>3</v>
      </c>
      <c r="E4" s="242" t="s">
        <v>1</v>
      </c>
      <c r="F4" s="242" t="s">
        <v>101</v>
      </c>
      <c r="G4" s="221" t="s">
        <v>3</v>
      </c>
      <c r="H4" s="242" t="s">
        <v>1</v>
      </c>
      <c r="I4" s="242" t="s">
        <v>101</v>
      </c>
      <c r="J4" s="221" t="s">
        <v>3</v>
      </c>
      <c r="K4" s="242" t="s">
        <v>1</v>
      </c>
      <c r="L4" s="242" t="s">
        <v>101</v>
      </c>
      <c r="M4" s="221" t="s">
        <v>3</v>
      </c>
      <c r="N4" s="242" t="s">
        <v>1</v>
      </c>
      <c r="O4" s="242" t="s">
        <v>101</v>
      </c>
      <c r="P4" s="221" t="s">
        <v>3</v>
      </c>
      <c r="Q4" s="242" t="s">
        <v>1</v>
      </c>
      <c r="R4" s="242" t="s">
        <v>101</v>
      </c>
      <c r="S4" s="221" t="s">
        <v>3</v>
      </c>
      <c r="T4" s="242" t="s">
        <v>1</v>
      </c>
      <c r="U4" s="242" t="s">
        <v>101</v>
      </c>
      <c r="V4" s="221" t="s">
        <v>3</v>
      </c>
      <c r="W4" s="242" t="s">
        <v>1</v>
      </c>
      <c r="X4" s="242" t="s">
        <v>101</v>
      </c>
      <c r="Y4" s="221" t="s">
        <v>3</v>
      </c>
      <c r="Z4" s="243" t="s">
        <v>1</v>
      </c>
      <c r="AA4" s="243" t="s">
        <v>101</v>
      </c>
      <c r="AB4" s="221" t="s">
        <v>3</v>
      </c>
    </row>
    <row r="5" spans="1:28" s="172" customFormat="1" ht="11.25" customHeight="1">
      <c r="A5" s="170" t="s">
        <v>9</v>
      </c>
      <c r="B5" s="171">
        <v>1</v>
      </c>
      <c r="C5" s="171">
        <v>2</v>
      </c>
      <c r="D5" s="171">
        <v>3</v>
      </c>
      <c r="E5" s="171">
        <v>4</v>
      </c>
      <c r="F5" s="171">
        <v>5</v>
      </c>
      <c r="G5" s="171">
        <v>6</v>
      </c>
      <c r="H5" s="171">
        <v>7</v>
      </c>
      <c r="I5" s="171">
        <v>8</v>
      </c>
      <c r="J5" s="171">
        <v>9</v>
      </c>
      <c r="K5" s="171">
        <v>10</v>
      </c>
      <c r="L5" s="171">
        <v>11</v>
      </c>
      <c r="M5" s="171">
        <v>12</v>
      </c>
      <c r="N5" s="171">
        <v>13</v>
      </c>
      <c r="O5" s="171">
        <v>14</v>
      </c>
      <c r="P5" s="171">
        <v>15</v>
      </c>
      <c r="Q5" s="171">
        <v>16</v>
      </c>
      <c r="R5" s="171">
        <v>17</v>
      </c>
      <c r="S5" s="171">
        <v>18</v>
      </c>
      <c r="T5" s="171">
        <v>19</v>
      </c>
      <c r="U5" s="171">
        <v>20</v>
      </c>
      <c r="V5" s="171">
        <v>21</v>
      </c>
      <c r="W5" s="171">
        <v>22</v>
      </c>
      <c r="X5" s="171">
        <v>23</v>
      </c>
      <c r="Y5" s="171">
        <v>24</v>
      </c>
      <c r="Z5" s="171">
        <v>25</v>
      </c>
      <c r="AA5" s="171">
        <v>26</v>
      </c>
      <c r="AB5" s="171">
        <v>27</v>
      </c>
    </row>
    <row r="6" spans="1:28" s="148" customFormat="1" ht="16.5" customHeight="1">
      <c r="A6" s="144" t="s">
        <v>63</v>
      </c>
      <c r="B6" s="145">
        <f>'[9]ВПО 2020 '!B7</f>
        <v>252</v>
      </c>
      <c r="C6" s="145">
        <f>'[9]ВПО 2021'!B7</f>
        <v>215</v>
      </c>
      <c r="D6" s="146">
        <f>C6/B6*100</f>
        <v>85.317460317460316</v>
      </c>
      <c r="E6" s="35">
        <f>'[9]ВПО 2020 '!D7</f>
        <v>186</v>
      </c>
      <c r="F6" s="35">
        <f>'[9]ВПО 2021'!C7</f>
        <v>165</v>
      </c>
      <c r="G6" s="36">
        <f>F6/E6*100</f>
        <v>88.709677419354833</v>
      </c>
      <c r="H6" s="35">
        <f>'[9]ВПО 2020 '!E7</f>
        <v>59</v>
      </c>
      <c r="I6" s="35">
        <f>'[9]ВПО 2021'!E7</f>
        <v>42</v>
      </c>
      <c r="J6" s="146">
        <f>I6/H6*100</f>
        <v>71.186440677966104</v>
      </c>
      <c r="K6" s="145">
        <f>'[9]ВПО 2020 '!F7</f>
        <v>8</v>
      </c>
      <c r="L6" s="145">
        <f>'[9]ВПО 2021'!$F$7</f>
        <v>6</v>
      </c>
      <c r="M6" s="146">
        <f>L6/K6*100</f>
        <v>75</v>
      </c>
      <c r="N6" s="145">
        <f>'[9]ВПО 2020 '!G7</f>
        <v>2</v>
      </c>
      <c r="O6" s="145">
        <f>'[9]ВПО 2021'!G7</f>
        <v>0</v>
      </c>
      <c r="P6" s="146">
        <f>O6/N6*100</f>
        <v>0</v>
      </c>
      <c r="Q6" s="145">
        <f>'[9]2ПН11 2020'!L10</f>
        <v>189</v>
      </c>
      <c r="R6" s="145">
        <f>'[9]2ПН11 2021'!L10</f>
        <v>168</v>
      </c>
      <c r="S6" s="146">
        <f>R6/Q6*100</f>
        <v>88.888888888888886</v>
      </c>
      <c r="T6" s="145">
        <f>'[9]ВПО 2020 '!I7</f>
        <v>85</v>
      </c>
      <c r="U6" s="145">
        <f>'[9]ВПО 2021'!H7</f>
        <v>78</v>
      </c>
      <c r="V6" s="146">
        <f>U6/T6*100</f>
        <v>91.764705882352942</v>
      </c>
      <c r="W6" s="145">
        <f>'[9]ВПО 2020 '!H7</f>
        <v>128</v>
      </c>
      <c r="X6" s="145">
        <f>'[9]ВПО 2021'!I7</f>
        <v>42</v>
      </c>
      <c r="Y6" s="146">
        <f>X6/W6*100</f>
        <v>32.8125</v>
      </c>
      <c r="Z6" s="145">
        <f>'[9]ВПО 2020 '!J7</f>
        <v>0</v>
      </c>
      <c r="AA6" s="145">
        <f>'[9]ВПО 2021'!J7</f>
        <v>0</v>
      </c>
      <c r="AB6" s="146">
        <v>0</v>
      </c>
    </row>
    <row r="7" spans="1:28" s="149" customFormat="1" ht="16.5" customHeight="1">
      <c r="A7" s="173" t="s">
        <v>64</v>
      </c>
      <c r="B7" s="151">
        <f>'[9]ВПО 2020 '!B8</f>
        <v>4</v>
      </c>
      <c r="C7" s="151">
        <f>'[9]ВПО 2021'!B8</f>
        <v>3</v>
      </c>
      <c r="D7" s="152">
        <f t="shared" ref="D7:D35" si="0">C7/B7*100</f>
        <v>75</v>
      </c>
      <c r="E7" s="37">
        <f>'[9]ВПО 2020 '!D8</f>
        <v>4</v>
      </c>
      <c r="F7" s="37">
        <f>'[9]ВПО 2021'!C8</f>
        <v>3</v>
      </c>
      <c r="G7" s="38">
        <f t="shared" ref="G7:G35" si="1">F7/E7*100</f>
        <v>75</v>
      </c>
      <c r="H7" s="37">
        <f>'[9]ВПО 2020 '!E8</f>
        <v>0</v>
      </c>
      <c r="I7" s="37">
        <f>'[9]ВПО 2021'!E8</f>
        <v>0</v>
      </c>
      <c r="J7" s="152">
        <v>0</v>
      </c>
      <c r="K7" s="151">
        <f>'[9]ВПО 2020 '!F8</f>
        <v>0</v>
      </c>
      <c r="L7" s="151">
        <f>'[9]ВПО 2021'!$F$7</f>
        <v>6</v>
      </c>
      <c r="M7" s="152">
        <v>0</v>
      </c>
      <c r="N7" s="151">
        <f>'[9]ВПО 2020 '!G8</f>
        <v>0</v>
      </c>
      <c r="O7" s="151">
        <f>'[9]ВПО 2021'!G8</f>
        <v>0</v>
      </c>
      <c r="P7" s="152">
        <v>0</v>
      </c>
      <c r="Q7" s="151">
        <f>'[9]2ПН11 2020'!L11</f>
        <v>2</v>
      </c>
      <c r="R7" s="151">
        <f>'[9]2ПН11 2021'!L11</f>
        <v>3</v>
      </c>
      <c r="S7" s="152">
        <f t="shared" ref="S7:S35" si="2">R7/Q7*100</f>
        <v>150</v>
      </c>
      <c r="T7" s="151">
        <f>'[9]ВПО 2020 '!I8</f>
        <v>0</v>
      </c>
      <c r="U7" s="151">
        <f>'[9]ВПО 2021'!H8</f>
        <v>1</v>
      </c>
      <c r="V7" s="152" t="e">
        <f t="shared" ref="V7:V35" si="3">U7/T7*100</f>
        <v>#DIV/0!</v>
      </c>
      <c r="W7" s="151">
        <f>'[9]ВПО 2020 '!H8</f>
        <v>0</v>
      </c>
      <c r="X7" s="151">
        <f>'[9]ВПО 2021'!I8</f>
        <v>1</v>
      </c>
      <c r="Y7" s="152" t="e">
        <f t="shared" ref="Y7:Y35" si="4">X7/W7*100</f>
        <v>#DIV/0!</v>
      </c>
      <c r="Z7" s="151">
        <f>'[9]ВПО 2020 '!J8</f>
        <v>0</v>
      </c>
      <c r="AA7" s="151">
        <f>'[9]ВПО 2021'!J8</f>
        <v>0</v>
      </c>
      <c r="AB7" s="152">
        <v>0</v>
      </c>
    </row>
    <row r="8" spans="1:28" s="154" customFormat="1" ht="16.5" customHeight="1">
      <c r="A8" s="173" t="s">
        <v>65</v>
      </c>
      <c r="B8" s="151">
        <f>'[9]ВПО 2020 '!B9</f>
        <v>3</v>
      </c>
      <c r="C8" s="151">
        <f>'[9]ВПО 2021'!B9</f>
        <v>2</v>
      </c>
      <c r="D8" s="152">
        <f t="shared" si="0"/>
        <v>66.666666666666657</v>
      </c>
      <c r="E8" s="151">
        <f>'[9]ВПО 2020 '!D9</f>
        <v>3</v>
      </c>
      <c r="F8" s="151">
        <f>'[9]ВПО 2021'!C9</f>
        <v>2</v>
      </c>
      <c r="G8" s="152">
        <f t="shared" si="1"/>
        <v>66.666666666666657</v>
      </c>
      <c r="H8" s="151">
        <f>'[9]ВПО 2020 '!E9</f>
        <v>1</v>
      </c>
      <c r="I8" s="151">
        <f>'[9]ВПО 2021'!E9</f>
        <v>1</v>
      </c>
      <c r="J8" s="152">
        <f t="shared" ref="J8:J35" si="5">I8/H8*100</f>
        <v>100</v>
      </c>
      <c r="K8" s="151">
        <f>'[9]ВПО 2020 '!F9</f>
        <v>1</v>
      </c>
      <c r="L8" s="151">
        <f>'[9]ВПО 2021'!$F$7</f>
        <v>6</v>
      </c>
      <c r="M8" s="152">
        <f t="shared" ref="M8:M35" si="6">L8/K8*100</f>
        <v>600</v>
      </c>
      <c r="N8" s="151">
        <f>'[9]ВПО 2020 '!G9</f>
        <v>0</v>
      </c>
      <c r="O8" s="151">
        <f>'[9]ВПО 2021'!G9</f>
        <v>0</v>
      </c>
      <c r="P8" s="152">
        <v>0</v>
      </c>
      <c r="Q8" s="151">
        <f>'[9]2ПН11 2020'!L12</f>
        <v>2</v>
      </c>
      <c r="R8" s="151">
        <f>'[9]2ПН11 2021'!L12</f>
        <v>2</v>
      </c>
      <c r="S8" s="152">
        <f t="shared" si="2"/>
        <v>100</v>
      </c>
      <c r="T8" s="151">
        <f>'[9]ВПО 2020 '!I9</f>
        <v>1</v>
      </c>
      <c r="U8" s="151">
        <f>'[9]ВПО 2021'!H9</f>
        <v>1</v>
      </c>
      <c r="V8" s="152">
        <f t="shared" si="3"/>
        <v>100</v>
      </c>
      <c r="W8" s="151">
        <f>'[9]ВПО 2020 '!H9</f>
        <v>1</v>
      </c>
      <c r="X8" s="151">
        <f>'[9]ВПО 2021'!I9</f>
        <v>1</v>
      </c>
      <c r="Y8" s="152">
        <f t="shared" si="4"/>
        <v>100</v>
      </c>
      <c r="Z8" s="151">
        <f>'[9]ВПО 2020 '!J9</f>
        <v>0</v>
      </c>
      <c r="AA8" s="151">
        <f>'[9]ВПО 2021'!J9</f>
        <v>0</v>
      </c>
      <c r="AB8" s="152">
        <v>0</v>
      </c>
    </row>
    <row r="9" spans="1:28" s="149" customFormat="1" ht="16.5" customHeight="1">
      <c r="A9" s="173" t="s">
        <v>66</v>
      </c>
      <c r="B9" s="151">
        <f>'[9]ВПО 2020 '!B10</f>
        <v>18</v>
      </c>
      <c r="C9" s="151">
        <f>'[9]ВПО 2021'!B10</f>
        <v>20</v>
      </c>
      <c r="D9" s="152">
        <f t="shared" si="0"/>
        <v>111.11111111111111</v>
      </c>
      <c r="E9" s="151">
        <f>'[9]ВПО 2020 '!D10</f>
        <v>11</v>
      </c>
      <c r="F9" s="151">
        <f>'[9]ВПО 2021'!C10</f>
        <v>12</v>
      </c>
      <c r="G9" s="152">
        <f t="shared" si="1"/>
        <v>109.09090909090908</v>
      </c>
      <c r="H9" s="151">
        <f>'[9]ВПО 2020 '!E10</f>
        <v>6</v>
      </c>
      <c r="I9" s="151">
        <f>'[9]ВПО 2021'!E10</f>
        <v>2</v>
      </c>
      <c r="J9" s="152">
        <f t="shared" si="5"/>
        <v>33.333333333333329</v>
      </c>
      <c r="K9" s="151">
        <f>'[9]ВПО 2020 '!F10</f>
        <v>0</v>
      </c>
      <c r="L9" s="151">
        <f>'[9]ВПО 2021'!$F$7</f>
        <v>6</v>
      </c>
      <c r="M9" s="152">
        <v>0</v>
      </c>
      <c r="N9" s="151">
        <f>'[9]ВПО 2020 '!G10</f>
        <v>0</v>
      </c>
      <c r="O9" s="151">
        <f>'[9]ВПО 2021'!G10</f>
        <v>0</v>
      </c>
      <c r="P9" s="152">
        <v>0</v>
      </c>
      <c r="Q9" s="151">
        <f>'[9]2ПН11 2020'!L13</f>
        <v>11</v>
      </c>
      <c r="R9" s="151">
        <f>'[9]2ПН11 2021'!L13</f>
        <v>13</v>
      </c>
      <c r="S9" s="152">
        <f t="shared" si="2"/>
        <v>118.18181818181819</v>
      </c>
      <c r="T9" s="151">
        <f>'[9]ВПО 2020 '!I10</f>
        <v>5</v>
      </c>
      <c r="U9" s="151">
        <f>'[9]ВПО 2021'!H10</f>
        <v>9</v>
      </c>
      <c r="V9" s="152">
        <f t="shared" si="3"/>
        <v>180</v>
      </c>
      <c r="W9" s="151">
        <f>'[9]ВПО 2020 '!H10</f>
        <v>12</v>
      </c>
      <c r="X9" s="151">
        <f>'[9]ВПО 2021'!I10</f>
        <v>4</v>
      </c>
      <c r="Y9" s="152">
        <f t="shared" si="4"/>
        <v>33.333333333333329</v>
      </c>
      <c r="Z9" s="151">
        <f>'[9]ВПО 2020 '!J10</f>
        <v>0</v>
      </c>
      <c r="AA9" s="151">
        <f>'[9]ВПО 2021'!J10</f>
        <v>0</v>
      </c>
      <c r="AB9" s="152">
        <v>0</v>
      </c>
    </row>
    <row r="10" spans="1:28" s="149" customFormat="1" ht="16.5" customHeight="1">
      <c r="A10" s="173" t="s">
        <v>67</v>
      </c>
      <c r="B10" s="151">
        <f>'[9]ВПО 2020 '!B11</f>
        <v>8</v>
      </c>
      <c r="C10" s="151">
        <f>'[9]ВПО 2021'!B11</f>
        <v>11</v>
      </c>
      <c r="D10" s="152">
        <f t="shared" si="0"/>
        <v>137.5</v>
      </c>
      <c r="E10" s="151">
        <f>'[9]ВПО 2020 '!D11</f>
        <v>8</v>
      </c>
      <c r="F10" s="151">
        <f>'[9]ВПО 2021'!C11</f>
        <v>11</v>
      </c>
      <c r="G10" s="152">
        <f t="shared" si="1"/>
        <v>137.5</v>
      </c>
      <c r="H10" s="151">
        <f>'[9]ВПО 2020 '!E11</f>
        <v>2</v>
      </c>
      <c r="I10" s="151">
        <f>'[9]ВПО 2021'!E11</f>
        <v>4</v>
      </c>
      <c r="J10" s="152">
        <f t="shared" si="5"/>
        <v>200</v>
      </c>
      <c r="K10" s="151">
        <f>'[9]ВПО 2020 '!F11</f>
        <v>1</v>
      </c>
      <c r="L10" s="151">
        <f>'[9]ВПО 2021'!$F$7</f>
        <v>6</v>
      </c>
      <c r="M10" s="152">
        <f t="shared" si="6"/>
        <v>600</v>
      </c>
      <c r="N10" s="151">
        <f>'[9]ВПО 2020 '!G11</f>
        <v>0</v>
      </c>
      <c r="O10" s="151">
        <f>'[9]ВПО 2021'!G11</f>
        <v>0</v>
      </c>
      <c r="P10" s="152">
        <v>0</v>
      </c>
      <c r="Q10" s="151">
        <f>'[9]2ПН11 2020'!L14</f>
        <v>7</v>
      </c>
      <c r="R10" s="151">
        <f>'[9]2ПН11 2021'!L14</f>
        <v>10</v>
      </c>
      <c r="S10" s="152">
        <f t="shared" si="2"/>
        <v>142.85714285714286</v>
      </c>
      <c r="T10" s="151">
        <f>'[9]ВПО 2020 '!I11</f>
        <v>2</v>
      </c>
      <c r="U10" s="151">
        <f>'[9]ВПО 2021'!H11</f>
        <v>1</v>
      </c>
      <c r="V10" s="152">
        <f t="shared" si="3"/>
        <v>50</v>
      </c>
      <c r="W10" s="151">
        <f>'[9]ВПО 2020 '!H11</f>
        <v>2</v>
      </c>
      <c r="X10" s="151">
        <f>'[9]ВПО 2021'!I11</f>
        <v>1</v>
      </c>
      <c r="Y10" s="152">
        <f t="shared" si="4"/>
        <v>50</v>
      </c>
      <c r="Z10" s="151">
        <f>'[9]ВПО 2020 '!J11</f>
        <v>0</v>
      </c>
      <c r="AA10" s="151">
        <f>'[9]ВПО 2021'!J11</f>
        <v>0</v>
      </c>
      <c r="AB10" s="152">
        <v>0</v>
      </c>
    </row>
    <row r="11" spans="1:28" s="149" customFormat="1" ht="16.5" customHeight="1">
      <c r="A11" s="173" t="s">
        <v>68</v>
      </c>
      <c r="B11" s="151">
        <f>'[9]ВПО 2020 '!B12</f>
        <v>11</v>
      </c>
      <c r="C11" s="151">
        <f>'[9]ВПО 2021'!B12</f>
        <v>10</v>
      </c>
      <c r="D11" s="152">
        <f t="shared" si="0"/>
        <v>90.909090909090907</v>
      </c>
      <c r="E11" s="151">
        <f>'[9]ВПО 2020 '!D12</f>
        <v>4</v>
      </c>
      <c r="F11" s="151">
        <f>'[9]ВПО 2021'!C12</f>
        <v>5</v>
      </c>
      <c r="G11" s="152">
        <f t="shared" si="1"/>
        <v>125</v>
      </c>
      <c r="H11" s="151">
        <f>'[9]ВПО 2020 '!E12</f>
        <v>3</v>
      </c>
      <c r="I11" s="151">
        <f>'[9]ВПО 2021'!E12</f>
        <v>1</v>
      </c>
      <c r="J11" s="152">
        <f t="shared" si="5"/>
        <v>33.333333333333329</v>
      </c>
      <c r="K11" s="151">
        <f>'[9]ВПО 2020 '!F12</f>
        <v>0</v>
      </c>
      <c r="L11" s="151">
        <f>'[9]ВПО 2021'!$F$7</f>
        <v>6</v>
      </c>
      <c r="M11" s="152">
        <v>0</v>
      </c>
      <c r="N11" s="151">
        <f>'[9]ВПО 2020 '!G12</f>
        <v>0</v>
      </c>
      <c r="O11" s="151">
        <f>'[9]ВПО 2021'!G12</f>
        <v>0</v>
      </c>
      <c r="P11" s="152">
        <v>0</v>
      </c>
      <c r="Q11" s="151">
        <f>'[9]2ПН11 2020'!L15</f>
        <v>7</v>
      </c>
      <c r="R11" s="151">
        <f>'[9]2ПН11 2021'!L15</f>
        <v>6</v>
      </c>
      <c r="S11" s="152">
        <f t="shared" si="2"/>
        <v>85.714285714285708</v>
      </c>
      <c r="T11" s="151">
        <f>'[9]ВПО 2020 '!I12</f>
        <v>3</v>
      </c>
      <c r="U11" s="151">
        <f>'[9]ВПО 2021'!H12</f>
        <v>4</v>
      </c>
      <c r="V11" s="152">
        <f t="shared" si="3"/>
        <v>133.33333333333331</v>
      </c>
      <c r="W11" s="151">
        <f>'[9]ВПО 2020 '!H12</f>
        <v>7</v>
      </c>
      <c r="X11" s="151">
        <f>'[9]ВПО 2021'!I12</f>
        <v>1</v>
      </c>
      <c r="Y11" s="152">
        <f t="shared" si="4"/>
        <v>14.285714285714285</v>
      </c>
      <c r="Z11" s="151">
        <f>'[9]ВПО 2020 '!J12</f>
        <v>0</v>
      </c>
      <c r="AA11" s="151">
        <f>'[9]ВПО 2021'!J12</f>
        <v>0</v>
      </c>
      <c r="AB11" s="152">
        <v>0</v>
      </c>
    </row>
    <row r="12" spans="1:28" s="149" customFormat="1" ht="16.5" customHeight="1">
      <c r="A12" s="173" t="s">
        <v>69</v>
      </c>
      <c r="B12" s="151">
        <f>'[9]ВПО 2020 '!B13</f>
        <v>6</v>
      </c>
      <c r="C12" s="151">
        <f>'[9]ВПО 2021'!B13</f>
        <v>4</v>
      </c>
      <c r="D12" s="152">
        <f t="shared" si="0"/>
        <v>66.666666666666657</v>
      </c>
      <c r="E12" s="151">
        <f>'[9]ВПО 2020 '!D13</f>
        <v>4</v>
      </c>
      <c r="F12" s="151">
        <f>'[9]ВПО 2021'!C13</f>
        <v>3</v>
      </c>
      <c r="G12" s="152">
        <f t="shared" si="1"/>
        <v>75</v>
      </c>
      <c r="H12" s="151">
        <f>'[9]ВПО 2020 '!E13</f>
        <v>3</v>
      </c>
      <c r="I12" s="151">
        <f>'[9]ВПО 2021'!E13</f>
        <v>2</v>
      </c>
      <c r="J12" s="152">
        <f t="shared" si="5"/>
        <v>66.666666666666657</v>
      </c>
      <c r="K12" s="151">
        <f>'[9]ВПО 2020 '!F13</f>
        <v>0</v>
      </c>
      <c r="L12" s="151">
        <f>'[9]ВПО 2021'!$F$7</f>
        <v>6</v>
      </c>
      <c r="M12" s="152">
        <v>0</v>
      </c>
      <c r="N12" s="151">
        <f>'[9]ВПО 2020 '!G13</f>
        <v>0</v>
      </c>
      <c r="O12" s="151">
        <f>'[9]ВПО 2021'!G13</f>
        <v>0</v>
      </c>
      <c r="P12" s="152">
        <v>0</v>
      </c>
      <c r="Q12" s="151">
        <f>'[9]2ПН11 2020'!L16</f>
        <v>5</v>
      </c>
      <c r="R12" s="151">
        <f>'[9]2ПН11 2021'!L16</f>
        <v>2</v>
      </c>
      <c r="S12" s="152">
        <f t="shared" si="2"/>
        <v>40</v>
      </c>
      <c r="T12" s="151">
        <f>'[9]ВПО 2020 '!I13</f>
        <v>1</v>
      </c>
      <c r="U12" s="151">
        <f>'[9]ВПО 2021'!H13</f>
        <v>3</v>
      </c>
      <c r="V12" s="152">
        <f t="shared" si="3"/>
        <v>300</v>
      </c>
      <c r="W12" s="151">
        <f>'[9]ВПО 2020 '!H13</f>
        <v>2</v>
      </c>
      <c r="X12" s="151">
        <f>'[9]ВПО 2021'!I13</f>
        <v>1</v>
      </c>
      <c r="Y12" s="152">
        <f t="shared" si="4"/>
        <v>50</v>
      </c>
      <c r="Z12" s="151">
        <f>'[9]ВПО 2020 '!J13</f>
        <v>0</v>
      </c>
      <c r="AA12" s="151">
        <f>'[9]ВПО 2021'!J13</f>
        <v>0</v>
      </c>
      <c r="AB12" s="152">
        <v>0</v>
      </c>
    </row>
    <row r="13" spans="1:28" s="149" customFormat="1" ht="16.5" customHeight="1">
      <c r="A13" s="173" t="s">
        <v>70</v>
      </c>
      <c r="B13" s="151">
        <f>'[9]ВПО 2020 '!B14</f>
        <v>6</v>
      </c>
      <c r="C13" s="151">
        <f>'[9]ВПО 2021'!B14</f>
        <v>6</v>
      </c>
      <c r="D13" s="152">
        <f t="shared" si="0"/>
        <v>100</v>
      </c>
      <c r="E13" s="151">
        <f>'[9]ВПО 2020 '!D14</f>
        <v>4</v>
      </c>
      <c r="F13" s="151">
        <f>'[9]ВПО 2021'!C14</f>
        <v>5</v>
      </c>
      <c r="G13" s="152">
        <f t="shared" si="1"/>
        <v>125</v>
      </c>
      <c r="H13" s="151">
        <f>'[9]ВПО 2020 '!E14</f>
        <v>2</v>
      </c>
      <c r="I13" s="151">
        <f>'[9]ВПО 2021'!E14</f>
        <v>1</v>
      </c>
      <c r="J13" s="152">
        <f t="shared" si="5"/>
        <v>50</v>
      </c>
      <c r="K13" s="151">
        <f>'[9]ВПО 2020 '!F14</f>
        <v>0</v>
      </c>
      <c r="L13" s="151">
        <f>'[9]ВПО 2021'!$F$7</f>
        <v>6</v>
      </c>
      <c r="M13" s="152">
        <v>0</v>
      </c>
      <c r="N13" s="151">
        <f>'[9]ВПО 2020 '!G14</f>
        <v>0</v>
      </c>
      <c r="O13" s="151">
        <f>'[9]ВПО 2021'!G14</f>
        <v>0</v>
      </c>
      <c r="P13" s="152">
        <v>0</v>
      </c>
      <c r="Q13" s="151">
        <f>'[9]2ПН11 2020'!L17</f>
        <v>5</v>
      </c>
      <c r="R13" s="151">
        <f>'[9]2ПН11 2021'!L17</f>
        <v>4</v>
      </c>
      <c r="S13" s="152">
        <f t="shared" si="2"/>
        <v>80</v>
      </c>
      <c r="T13" s="151">
        <f>'[9]ВПО 2020 '!I14</f>
        <v>4</v>
      </c>
      <c r="U13" s="151">
        <f>'[9]ВПО 2021'!H14</f>
        <v>1</v>
      </c>
      <c r="V13" s="152">
        <f t="shared" si="3"/>
        <v>25</v>
      </c>
      <c r="W13" s="151">
        <f>'[9]ВПО 2020 '!H14</f>
        <v>5</v>
      </c>
      <c r="X13" s="151">
        <f>'[9]ВПО 2021'!I14</f>
        <v>0</v>
      </c>
      <c r="Y13" s="152">
        <f t="shared" si="4"/>
        <v>0</v>
      </c>
      <c r="Z13" s="151">
        <f>'[9]ВПО 2020 '!J14</f>
        <v>0</v>
      </c>
      <c r="AA13" s="151">
        <f>'[9]ВПО 2021'!J14</f>
        <v>0</v>
      </c>
      <c r="AB13" s="152">
        <v>0</v>
      </c>
    </row>
    <row r="14" spans="1:28" s="149" customFormat="1" ht="16.5" customHeight="1">
      <c r="A14" s="173" t="s">
        <v>71</v>
      </c>
      <c r="B14" s="151">
        <f>'[9]ВПО 2020 '!B15</f>
        <v>4</v>
      </c>
      <c r="C14" s="151">
        <f>'[9]ВПО 2021'!B15</f>
        <v>1</v>
      </c>
      <c r="D14" s="152">
        <f t="shared" si="0"/>
        <v>25</v>
      </c>
      <c r="E14" s="151">
        <f>'[9]ВПО 2020 '!D15</f>
        <v>3</v>
      </c>
      <c r="F14" s="151">
        <f>'[9]ВПО 2021'!C15</f>
        <v>1</v>
      </c>
      <c r="G14" s="152">
        <f t="shared" si="1"/>
        <v>33.333333333333329</v>
      </c>
      <c r="H14" s="151">
        <f>'[9]ВПО 2020 '!E15</f>
        <v>0</v>
      </c>
      <c r="I14" s="151">
        <f>'[9]ВПО 2021'!E15</f>
        <v>0</v>
      </c>
      <c r="J14" s="152">
        <v>0</v>
      </c>
      <c r="K14" s="151">
        <f>'[9]ВПО 2020 '!F15</f>
        <v>0</v>
      </c>
      <c r="L14" s="151">
        <f>'[9]ВПО 2021'!$F$7</f>
        <v>6</v>
      </c>
      <c r="M14" s="152">
        <v>0</v>
      </c>
      <c r="N14" s="151">
        <f>'[9]ВПО 2020 '!G15</f>
        <v>0</v>
      </c>
      <c r="O14" s="151">
        <f>'[9]ВПО 2021'!G15</f>
        <v>0</v>
      </c>
      <c r="P14" s="152">
        <v>0</v>
      </c>
      <c r="Q14" s="151">
        <f>'[9]2ПН11 2020'!L18</f>
        <v>4</v>
      </c>
      <c r="R14" s="151">
        <f>'[9]2ПН11 2021'!L18</f>
        <v>1</v>
      </c>
      <c r="S14" s="152">
        <f t="shared" si="2"/>
        <v>25</v>
      </c>
      <c r="T14" s="151">
        <f>'[9]ВПО 2020 '!I15</f>
        <v>2</v>
      </c>
      <c r="U14" s="151">
        <f>'[9]ВПО 2021'!H15</f>
        <v>1</v>
      </c>
      <c r="V14" s="152">
        <f t="shared" si="3"/>
        <v>50</v>
      </c>
      <c r="W14" s="151">
        <f>'[9]ВПО 2020 '!H15</f>
        <v>2</v>
      </c>
      <c r="X14" s="151">
        <f>'[9]ВПО 2021'!I15</f>
        <v>1</v>
      </c>
      <c r="Y14" s="152">
        <f t="shared" si="4"/>
        <v>50</v>
      </c>
      <c r="Z14" s="151">
        <f>'[9]ВПО 2020 '!J15</f>
        <v>0</v>
      </c>
      <c r="AA14" s="151">
        <f>'[9]ВПО 2021'!J15</f>
        <v>0</v>
      </c>
      <c r="AB14" s="152">
        <v>0</v>
      </c>
    </row>
    <row r="15" spans="1:28" s="149" customFormat="1" ht="16.5" customHeight="1">
      <c r="A15" s="173" t="s">
        <v>72</v>
      </c>
      <c r="B15" s="151">
        <f>'[9]ВПО 2020 '!B16</f>
        <v>5</v>
      </c>
      <c r="C15" s="151">
        <f>'[9]ВПО 2021'!B16</f>
        <v>8</v>
      </c>
      <c r="D15" s="152">
        <f t="shared" si="0"/>
        <v>160</v>
      </c>
      <c r="E15" s="151">
        <f>'[9]ВПО 2020 '!D16</f>
        <v>4</v>
      </c>
      <c r="F15" s="151">
        <f>'[9]ВПО 2021'!C16</f>
        <v>8</v>
      </c>
      <c r="G15" s="152">
        <f t="shared" si="1"/>
        <v>200</v>
      </c>
      <c r="H15" s="151">
        <f>'[9]ВПО 2020 '!E16</f>
        <v>1</v>
      </c>
      <c r="I15" s="151">
        <f>'[9]ВПО 2021'!E16</f>
        <v>2</v>
      </c>
      <c r="J15" s="152">
        <f t="shared" si="5"/>
        <v>200</v>
      </c>
      <c r="K15" s="151">
        <f>'[9]ВПО 2020 '!F16</f>
        <v>0</v>
      </c>
      <c r="L15" s="151">
        <f>'[9]ВПО 2021'!$F$7</f>
        <v>6</v>
      </c>
      <c r="M15" s="152">
        <v>0</v>
      </c>
      <c r="N15" s="151">
        <f>'[9]ВПО 2020 '!G16</f>
        <v>0</v>
      </c>
      <c r="O15" s="151">
        <f>'[9]ВПО 2021'!G16</f>
        <v>0</v>
      </c>
      <c r="P15" s="152">
        <v>0</v>
      </c>
      <c r="Q15" s="151">
        <f>'[9]2ПН11 2020'!L19</f>
        <v>5</v>
      </c>
      <c r="R15" s="151">
        <f>'[9]2ПН11 2021'!L19</f>
        <v>8</v>
      </c>
      <c r="S15" s="152">
        <f t="shared" si="2"/>
        <v>160</v>
      </c>
      <c r="T15" s="151">
        <f>'[9]ВПО 2020 '!I16</f>
        <v>4</v>
      </c>
      <c r="U15" s="151">
        <f>'[9]ВПО 2021'!H16</f>
        <v>1</v>
      </c>
      <c r="V15" s="152">
        <f t="shared" si="3"/>
        <v>25</v>
      </c>
      <c r="W15" s="151">
        <f>'[9]ВПО 2020 '!H16</f>
        <v>4</v>
      </c>
      <c r="X15" s="151">
        <f>'[9]ВПО 2021'!I16</f>
        <v>1</v>
      </c>
      <c r="Y15" s="152">
        <f t="shared" si="4"/>
        <v>25</v>
      </c>
      <c r="Z15" s="151">
        <f>'[9]ВПО 2020 '!J16</f>
        <v>0</v>
      </c>
      <c r="AA15" s="151">
        <f>'[9]ВПО 2021'!J16</f>
        <v>0</v>
      </c>
      <c r="AB15" s="152">
        <v>0</v>
      </c>
    </row>
    <row r="16" spans="1:28" s="149" customFormat="1" ht="16.5" customHeight="1">
      <c r="A16" s="173" t="s">
        <v>73</v>
      </c>
      <c r="B16" s="151">
        <f>'[9]ВПО 2020 '!B17</f>
        <v>7</v>
      </c>
      <c r="C16" s="151">
        <f>'[9]ВПО 2021'!B17</f>
        <v>4</v>
      </c>
      <c r="D16" s="152">
        <f t="shared" si="0"/>
        <v>57.142857142857139</v>
      </c>
      <c r="E16" s="151">
        <f>'[9]ВПО 2020 '!D17</f>
        <v>6</v>
      </c>
      <c r="F16" s="151">
        <f>'[9]ВПО 2021'!C17</f>
        <v>3</v>
      </c>
      <c r="G16" s="152">
        <f t="shared" si="1"/>
        <v>50</v>
      </c>
      <c r="H16" s="151">
        <f>'[9]ВПО 2020 '!E17</f>
        <v>2</v>
      </c>
      <c r="I16" s="151">
        <f>'[9]ВПО 2021'!E17</f>
        <v>0</v>
      </c>
      <c r="J16" s="152">
        <f t="shared" si="5"/>
        <v>0</v>
      </c>
      <c r="K16" s="151">
        <f>'[9]ВПО 2020 '!F17</f>
        <v>0</v>
      </c>
      <c r="L16" s="151">
        <f>'[9]ВПО 2021'!$F$7</f>
        <v>6</v>
      </c>
      <c r="M16" s="152">
        <v>0</v>
      </c>
      <c r="N16" s="151">
        <f>'[9]ВПО 2020 '!G17</f>
        <v>0</v>
      </c>
      <c r="O16" s="151">
        <f>'[9]ВПО 2021'!G17</f>
        <v>0</v>
      </c>
      <c r="P16" s="152">
        <v>0</v>
      </c>
      <c r="Q16" s="151">
        <f>'[9]2ПН11 2020'!L20</f>
        <v>5</v>
      </c>
      <c r="R16" s="151">
        <f>'[9]2ПН11 2021'!L20</f>
        <v>3</v>
      </c>
      <c r="S16" s="152">
        <f t="shared" si="2"/>
        <v>60</v>
      </c>
      <c r="T16" s="151">
        <f>'[9]ВПО 2020 '!I17</f>
        <v>2</v>
      </c>
      <c r="U16" s="151">
        <f>'[9]ВПО 2021'!H17</f>
        <v>1</v>
      </c>
      <c r="V16" s="152">
        <f t="shared" si="3"/>
        <v>50</v>
      </c>
      <c r="W16" s="151">
        <f>'[9]ВПО 2020 '!H17</f>
        <v>3</v>
      </c>
      <c r="X16" s="151">
        <f>'[9]ВПО 2021'!I17</f>
        <v>1</v>
      </c>
      <c r="Y16" s="152">
        <f t="shared" si="4"/>
        <v>33.333333333333329</v>
      </c>
      <c r="Z16" s="151">
        <f>'[9]ВПО 2020 '!J17</f>
        <v>0</v>
      </c>
      <c r="AA16" s="151">
        <f>'[9]ВПО 2021'!J17</f>
        <v>0</v>
      </c>
      <c r="AB16" s="152">
        <v>0</v>
      </c>
    </row>
    <row r="17" spans="1:28" s="149" customFormat="1" ht="16.5" customHeight="1">
      <c r="A17" s="173" t="s">
        <v>74</v>
      </c>
      <c r="B17" s="151">
        <f>'[9]ВПО 2020 '!B18</f>
        <v>3</v>
      </c>
      <c r="C17" s="151">
        <f>'[9]ВПО 2021'!B18</f>
        <v>2</v>
      </c>
      <c r="D17" s="152">
        <f t="shared" si="0"/>
        <v>66.666666666666657</v>
      </c>
      <c r="E17" s="151">
        <f>'[9]ВПО 2020 '!D18</f>
        <v>3</v>
      </c>
      <c r="F17" s="151">
        <f>'[9]ВПО 2021'!C18</f>
        <v>2</v>
      </c>
      <c r="G17" s="152">
        <f t="shared" si="1"/>
        <v>66.666666666666657</v>
      </c>
      <c r="H17" s="151">
        <f>'[9]ВПО 2020 '!E18</f>
        <v>1</v>
      </c>
      <c r="I17" s="151">
        <f>'[9]ВПО 2021'!E18</f>
        <v>1</v>
      </c>
      <c r="J17" s="152">
        <f t="shared" si="5"/>
        <v>100</v>
      </c>
      <c r="K17" s="151">
        <f>'[9]ВПО 2020 '!F18</f>
        <v>1</v>
      </c>
      <c r="L17" s="151">
        <f>'[9]ВПО 2021'!$F$7</f>
        <v>6</v>
      </c>
      <c r="M17" s="152">
        <f t="shared" si="6"/>
        <v>600</v>
      </c>
      <c r="N17" s="151">
        <f>'[9]ВПО 2020 '!G18</f>
        <v>0</v>
      </c>
      <c r="O17" s="151">
        <f>'[9]ВПО 2021'!G18</f>
        <v>0</v>
      </c>
      <c r="P17" s="152">
        <v>0</v>
      </c>
      <c r="Q17" s="151">
        <f>'[9]2ПН11 2020'!L21</f>
        <v>3</v>
      </c>
      <c r="R17" s="151">
        <f>'[9]2ПН11 2021'!L21</f>
        <v>2</v>
      </c>
      <c r="S17" s="152">
        <f t="shared" si="2"/>
        <v>66.666666666666657</v>
      </c>
      <c r="T17" s="151">
        <f>'[9]ВПО 2020 '!I18</f>
        <v>1</v>
      </c>
      <c r="U17" s="151">
        <f>'[9]ВПО 2021'!H18</f>
        <v>0</v>
      </c>
      <c r="V17" s="152">
        <v>0</v>
      </c>
      <c r="W17" s="151">
        <f>'[9]ВПО 2020 '!H18</f>
        <v>1</v>
      </c>
      <c r="X17" s="151">
        <f>'[9]ВПО 2021'!I18</f>
        <v>0</v>
      </c>
      <c r="Y17" s="152">
        <v>0</v>
      </c>
      <c r="Z17" s="151">
        <f>'[9]ВПО 2020 '!J18</f>
        <v>0</v>
      </c>
      <c r="AA17" s="151">
        <f>'[9]ВПО 2021'!J18</f>
        <v>0</v>
      </c>
      <c r="AB17" s="152">
        <v>0</v>
      </c>
    </row>
    <row r="18" spans="1:28" s="149" customFormat="1" ht="16.5" customHeight="1">
      <c r="A18" s="173" t="s">
        <v>75</v>
      </c>
      <c r="B18" s="151">
        <f>'[9]ВПО 2020 '!B19</f>
        <v>5</v>
      </c>
      <c r="C18" s="151">
        <f>'[9]ВПО 2021'!B19</f>
        <v>8</v>
      </c>
      <c r="D18" s="152">
        <f t="shared" si="0"/>
        <v>160</v>
      </c>
      <c r="E18" s="151">
        <f>'[9]ВПО 2020 '!D19</f>
        <v>4</v>
      </c>
      <c r="F18" s="151">
        <f>'[9]ВПО 2021'!C19</f>
        <v>7</v>
      </c>
      <c r="G18" s="152">
        <f t="shared" si="1"/>
        <v>175</v>
      </c>
      <c r="H18" s="151">
        <f>'[9]ВПО 2020 '!E19</f>
        <v>0</v>
      </c>
      <c r="I18" s="151">
        <f>'[9]ВПО 2021'!E19</f>
        <v>2</v>
      </c>
      <c r="J18" s="152">
        <v>0</v>
      </c>
      <c r="K18" s="151">
        <f>'[9]ВПО 2020 '!F19</f>
        <v>0</v>
      </c>
      <c r="L18" s="151">
        <f>'[9]ВПО 2021'!$F$7</f>
        <v>6</v>
      </c>
      <c r="M18" s="152">
        <v>0</v>
      </c>
      <c r="N18" s="151">
        <f>'[9]ВПО 2020 '!G19</f>
        <v>0</v>
      </c>
      <c r="O18" s="151">
        <f>'[9]ВПО 2021'!G19</f>
        <v>0</v>
      </c>
      <c r="P18" s="152">
        <v>0</v>
      </c>
      <c r="Q18" s="151">
        <f>'[9]2ПН11 2020'!L22</f>
        <v>4</v>
      </c>
      <c r="R18" s="151">
        <f>'[9]2ПН11 2021'!L22</f>
        <v>6</v>
      </c>
      <c r="S18" s="152">
        <f t="shared" si="2"/>
        <v>150</v>
      </c>
      <c r="T18" s="151">
        <f>'[9]ВПО 2020 '!I19</f>
        <v>3</v>
      </c>
      <c r="U18" s="151">
        <f>'[9]ВПО 2021'!H19</f>
        <v>1</v>
      </c>
      <c r="V18" s="152">
        <f t="shared" si="3"/>
        <v>33.333333333333329</v>
      </c>
      <c r="W18" s="151">
        <f>'[9]ВПО 2020 '!H19</f>
        <v>4</v>
      </c>
      <c r="X18" s="151">
        <f>'[9]ВПО 2021'!I19</f>
        <v>1</v>
      </c>
      <c r="Y18" s="152">
        <f t="shared" si="4"/>
        <v>25</v>
      </c>
      <c r="Z18" s="151">
        <f>'[9]ВПО 2020 '!J19</f>
        <v>0</v>
      </c>
      <c r="AA18" s="151">
        <f>'[9]ВПО 2021'!J19</f>
        <v>0</v>
      </c>
      <c r="AB18" s="152">
        <v>0</v>
      </c>
    </row>
    <row r="19" spans="1:28" s="149" customFormat="1" ht="16.5" customHeight="1">
      <c r="A19" s="173" t="s">
        <v>76</v>
      </c>
      <c r="B19" s="151">
        <f>'[9]ВПО 2020 '!B20</f>
        <v>4</v>
      </c>
      <c r="C19" s="151">
        <f>'[9]ВПО 2021'!B20</f>
        <v>3</v>
      </c>
      <c r="D19" s="152">
        <f t="shared" si="0"/>
        <v>75</v>
      </c>
      <c r="E19" s="151">
        <f>'[9]ВПО 2020 '!D20</f>
        <v>4</v>
      </c>
      <c r="F19" s="151">
        <f>'[9]ВПО 2021'!C20</f>
        <v>3</v>
      </c>
      <c r="G19" s="152">
        <f t="shared" si="1"/>
        <v>75</v>
      </c>
      <c r="H19" s="151">
        <f>'[9]ВПО 2020 '!E20</f>
        <v>0</v>
      </c>
      <c r="I19" s="151">
        <f>'[9]ВПО 2021'!E20</f>
        <v>1</v>
      </c>
      <c r="J19" s="152">
        <v>0</v>
      </c>
      <c r="K19" s="151">
        <f>'[9]ВПО 2020 '!F20</f>
        <v>0</v>
      </c>
      <c r="L19" s="151">
        <f>'[9]ВПО 2021'!$F$7</f>
        <v>6</v>
      </c>
      <c r="M19" s="152">
        <v>0</v>
      </c>
      <c r="N19" s="151">
        <f>'[9]ВПО 2020 '!G20</f>
        <v>0</v>
      </c>
      <c r="O19" s="151">
        <f>'[9]ВПО 2021'!G20</f>
        <v>0</v>
      </c>
      <c r="P19" s="152">
        <v>0</v>
      </c>
      <c r="Q19" s="151">
        <f>'[9]2ПН11 2020'!L23</f>
        <v>4</v>
      </c>
      <c r="R19" s="151">
        <f>'[9]2ПН11 2021'!L23</f>
        <v>3</v>
      </c>
      <c r="S19" s="152">
        <f t="shared" si="2"/>
        <v>75</v>
      </c>
      <c r="T19" s="151">
        <f>'[9]ВПО 2020 '!I20</f>
        <v>3</v>
      </c>
      <c r="U19" s="151">
        <f>'[9]ВПО 2021'!H20</f>
        <v>2</v>
      </c>
      <c r="V19" s="152">
        <f t="shared" si="3"/>
        <v>66.666666666666657</v>
      </c>
      <c r="W19" s="151">
        <f>'[9]ВПО 2020 '!H20</f>
        <v>3</v>
      </c>
      <c r="X19" s="151">
        <f>'[9]ВПО 2021'!I20</f>
        <v>2</v>
      </c>
      <c r="Y19" s="152">
        <f t="shared" si="4"/>
        <v>66.666666666666657</v>
      </c>
      <c r="Z19" s="151">
        <f>'[9]ВПО 2020 '!J20</f>
        <v>0</v>
      </c>
      <c r="AA19" s="151">
        <f>'[9]ВПО 2021'!J20</f>
        <v>0</v>
      </c>
      <c r="AB19" s="152">
        <v>0</v>
      </c>
    </row>
    <row r="20" spans="1:28" s="149" customFormat="1" ht="16.5" customHeight="1">
      <c r="A20" s="173" t="s">
        <v>77</v>
      </c>
      <c r="B20" s="151">
        <f>'[9]ВПО 2020 '!B21</f>
        <v>6</v>
      </c>
      <c r="C20" s="151">
        <f>'[9]ВПО 2021'!B21</f>
        <v>5</v>
      </c>
      <c r="D20" s="152">
        <f t="shared" si="0"/>
        <v>83.333333333333343</v>
      </c>
      <c r="E20" s="151">
        <f>'[9]ВПО 2020 '!D21</f>
        <v>6</v>
      </c>
      <c r="F20" s="151">
        <f>'[9]ВПО 2021'!C21</f>
        <v>5</v>
      </c>
      <c r="G20" s="152">
        <f t="shared" si="1"/>
        <v>83.333333333333343</v>
      </c>
      <c r="H20" s="151">
        <f>'[9]ВПО 2020 '!E21</f>
        <v>1</v>
      </c>
      <c r="I20" s="151">
        <f>'[9]ВПО 2021'!E21</f>
        <v>0</v>
      </c>
      <c r="J20" s="152">
        <v>0</v>
      </c>
      <c r="K20" s="151">
        <f>'[9]ВПО 2020 '!F21</f>
        <v>0</v>
      </c>
      <c r="L20" s="151">
        <f>'[9]ВПО 2021'!$F$7</f>
        <v>6</v>
      </c>
      <c r="M20" s="152">
        <v>0</v>
      </c>
      <c r="N20" s="151">
        <f>'[9]ВПО 2020 '!G21</f>
        <v>0</v>
      </c>
      <c r="O20" s="151">
        <f>'[9]ВПО 2021'!G21</f>
        <v>0</v>
      </c>
      <c r="P20" s="152">
        <v>0</v>
      </c>
      <c r="Q20" s="151">
        <f>'[9]2ПН11 2020'!L24</f>
        <v>5</v>
      </c>
      <c r="R20" s="151">
        <f>'[9]2ПН11 2021'!L24</f>
        <v>5</v>
      </c>
      <c r="S20" s="152">
        <f t="shared" si="2"/>
        <v>100</v>
      </c>
      <c r="T20" s="151">
        <f>'[9]ВПО 2020 '!I21</f>
        <v>3</v>
      </c>
      <c r="U20" s="151">
        <f>'[9]ВПО 2021'!H21</f>
        <v>1</v>
      </c>
      <c r="V20" s="152">
        <f t="shared" si="3"/>
        <v>33.333333333333329</v>
      </c>
      <c r="W20" s="151">
        <f>'[9]ВПО 2020 '!H21</f>
        <v>3</v>
      </c>
      <c r="X20" s="151">
        <f>'[9]ВПО 2021'!I21</f>
        <v>1</v>
      </c>
      <c r="Y20" s="152">
        <f t="shared" si="4"/>
        <v>33.333333333333329</v>
      </c>
      <c r="Z20" s="151">
        <f>'[9]ВПО 2020 '!J21</f>
        <v>0</v>
      </c>
      <c r="AA20" s="151">
        <f>'[9]ВПО 2021'!J21</f>
        <v>0</v>
      </c>
      <c r="AB20" s="152">
        <v>0</v>
      </c>
    </row>
    <row r="21" spans="1:28" s="149" customFormat="1" ht="16.5" customHeight="1">
      <c r="A21" s="173" t="s">
        <v>78</v>
      </c>
      <c r="B21" s="151">
        <f>'[9]ВПО 2020 '!B22</f>
        <v>4</v>
      </c>
      <c r="C21" s="151">
        <f>'[9]ВПО 2021'!B22</f>
        <v>6</v>
      </c>
      <c r="D21" s="152">
        <f t="shared" si="0"/>
        <v>150</v>
      </c>
      <c r="E21" s="151">
        <f>'[9]ВПО 2020 '!D22</f>
        <v>4</v>
      </c>
      <c r="F21" s="151">
        <f>'[9]ВПО 2021'!C22</f>
        <v>6</v>
      </c>
      <c r="G21" s="152">
        <f t="shared" si="1"/>
        <v>150</v>
      </c>
      <c r="H21" s="151">
        <f>'[9]ВПО 2020 '!E22</f>
        <v>0</v>
      </c>
      <c r="I21" s="151">
        <f>'[9]ВПО 2021'!E22</f>
        <v>2</v>
      </c>
      <c r="J21" s="152">
        <v>0</v>
      </c>
      <c r="K21" s="151">
        <f>'[9]ВПО 2020 '!F22</f>
        <v>0</v>
      </c>
      <c r="L21" s="151">
        <f>'[9]ВПО 2021'!$F$7</f>
        <v>6</v>
      </c>
      <c r="M21" s="152">
        <v>0</v>
      </c>
      <c r="N21" s="151">
        <f>'[9]ВПО 2020 '!G22</f>
        <v>0</v>
      </c>
      <c r="O21" s="151">
        <f>'[9]ВПО 2021'!G22</f>
        <v>0</v>
      </c>
      <c r="P21" s="152">
        <v>0</v>
      </c>
      <c r="Q21" s="151">
        <f>'[9]2ПН11 2020'!L25</f>
        <v>4</v>
      </c>
      <c r="R21" s="151">
        <f>'[9]2ПН11 2021'!L25</f>
        <v>6</v>
      </c>
      <c r="S21" s="152">
        <f t="shared" si="2"/>
        <v>150</v>
      </c>
      <c r="T21" s="151">
        <f>'[9]ВПО 2020 '!I22</f>
        <v>4</v>
      </c>
      <c r="U21" s="151">
        <f>'[9]ВПО 2021'!H22</f>
        <v>0</v>
      </c>
      <c r="V21" s="152">
        <f t="shared" si="3"/>
        <v>0</v>
      </c>
      <c r="W21" s="151">
        <f>'[9]ВПО 2020 '!H22</f>
        <v>4</v>
      </c>
      <c r="X21" s="151">
        <f>'[9]ВПО 2021'!I22</f>
        <v>0</v>
      </c>
      <c r="Y21" s="152">
        <f t="shared" si="4"/>
        <v>0</v>
      </c>
      <c r="Z21" s="151">
        <f>'[9]ВПО 2020 '!J22</f>
        <v>0</v>
      </c>
      <c r="AA21" s="151">
        <f>'[9]ВПО 2021'!J22</f>
        <v>0</v>
      </c>
      <c r="AB21" s="152">
        <v>0</v>
      </c>
    </row>
    <row r="22" spans="1:28" s="149" customFormat="1" ht="16.5" customHeight="1">
      <c r="A22" s="173" t="s">
        <v>79</v>
      </c>
      <c r="B22" s="151">
        <f>'[9]ВПО 2020 '!B23</f>
        <v>3</v>
      </c>
      <c r="C22" s="151">
        <f>'[9]ВПО 2021'!B23</f>
        <v>1</v>
      </c>
      <c r="D22" s="152">
        <f t="shared" si="0"/>
        <v>33.333333333333329</v>
      </c>
      <c r="E22" s="151">
        <f>'[9]ВПО 2020 '!D23</f>
        <v>3</v>
      </c>
      <c r="F22" s="151">
        <f>'[9]ВПО 2021'!C23</f>
        <v>1</v>
      </c>
      <c r="G22" s="152">
        <f t="shared" si="1"/>
        <v>33.333333333333329</v>
      </c>
      <c r="H22" s="151">
        <f>'[9]ВПО 2020 '!E23</f>
        <v>0</v>
      </c>
      <c r="I22" s="151">
        <f>'[9]ВПО 2021'!E23</f>
        <v>0</v>
      </c>
      <c r="J22" s="152">
        <v>0</v>
      </c>
      <c r="K22" s="151">
        <f>'[9]ВПО 2020 '!F23</f>
        <v>0</v>
      </c>
      <c r="L22" s="151">
        <f>'[9]ВПО 2021'!$F$7</f>
        <v>6</v>
      </c>
      <c r="M22" s="152">
        <v>0</v>
      </c>
      <c r="N22" s="151">
        <f>'[9]ВПО 2020 '!G23</f>
        <v>0</v>
      </c>
      <c r="O22" s="151">
        <f>'[9]ВПО 2021'!G23</f>
        <v>0</v>
      </c>
      <c r="P22" s="152">
        <v>0</v>
      </c>
      <c r="Q22" s="151">
        <f>'[9]2ПН11 2020'!L26</f>
        <v>3</v>
      </c>
      <c r="R22" s="151">
        <f>'[9]2ПН11 2021'!L26</f>
        <v>1</v>
      </c>
      <c r="S22" s="152">
        <f t="shared" si="2"/>
        <v>33.333333333333329</v>
      </c>
      <c r="T22" s="151">
        <f>'[9]ВПО 2020 '!I23</f>
        <v>1</v>
      </c>
      <c r="U22" s="151">
        <f>'[9]ВПО 2021'!H23</f>
        <v>0</v>
      </c>
      <c r="V22" s="152">
        <f t="shared" si="3"/>
        <v>0</v>
      </c>
      <c r="W22" s="151">
        <f>'[9]ВПО 2020 '!H23</f>
        <v>1</v>
      </c>
      <c r="X22" s="151">
        <f>'[9]ВПО 2021'!I23</f>
        <v>0</v>
      </c>
      <c r="Y22" s="152">
        <f t="shared" si="4"/>
        <v>0</v>
      </c>
      <c r="Z22" s="151">
        <f>'[9]ВПО 2020 '!J23</f>
        <v>0</v>
      </c>
      <c r="AA22" s="151">
        <f>'[9]ВПО 2021'!J23</f>
        <v>0</v>
      </c>
      <c r="AB22" s="152">
        <v>0</v>
      </c>
    </row>
    <row r="23" spans="1:28" s="149" customFormat="1" ht="16.5" customHeight="1">
      <c r="A23" s="173" t="s">
        <v>80</v>
      </c>
      <c r="B23" s="151">
        <f>'[9]ВПО 2020 '!B24</f>
        <v>4</v>
      </c>
      <c r="C23" s="151">
        <f>'[9]ВПО 2021'!B24</f>
        <v>4</v>
      </c>
      <c r="D23" s="152">
        <f t="shared" si="0"/>
        <v>100</v>
      </c>
      <c r="E23" s="151">
        <f>'[9]ВПО 2020 '!D24</f>
        <v>2</v>
      </c>
      <c r="F23" s="151">
        <f>'[9]ВПО 2021'!C24</f>
        <v>3</v>
      </c>
      <c r="G23" s="152">
        <f t="shared" si="1"/>
        <v>150</v>
      </c>
      <c r="H23" s="151">
        <f>'[9]ВПО 2020 '!E24</f>
        <v>0</v>
      </c>
      <c r="I23" s="151">
        <f>'[9]ВПО 2021'!E24</f>
        <v>0</v>
      </c>
      <c r="J23" s="152">
        <v>0</v>
      </c>
      <c r="K23" s="151">
        <f>'[9]ВПО 2020 '!F24</f>
        <v>0</v>
      </c>
      <c r="L23" s="151">
        <f>'[9]ВПО 2021'!$F$7</f>
        <v>6</v>
      </c>
      <c r="M23" s="152">
        <v>0</v>
      </c>
      <c r="N23" s="151">
        <f>'[9]ВПО 2020 '!G24</f>
        <v>0</v>
      </c>
      <c r="O23" s="151">
        <f>'[9]ВПО 2021'!G24</f>
        <v>0</v>
      </c>
      <c r="P23" s="152">
        <v>0</v>
      </c>
      <c r="Q23" s="151">
        <f>'[9]2ПН11 2020'!L27</f>
        <v>3</v>
      </c>
      <c r="R23" s="151">
        <f>'[9]2ПН11 2021'!L27</f>
        <v>3</v>
      </c>
      <c r="S23" s="152">
        <f t="shared" si="2"/>
        <v>100</v>
      </c>
      <c r="T23" s="151">
        <f>'[9]ВПО 2020 '!I24</f>
        <v>1</v>
      </c>
      <c r="U23" s="151">
        <f>'[9]ВПО 2021'!H24</f>
        <v>3</v>
      </c>
      <c r="V23" s="152">
        <f t="shared" si="3"/>
        <v>300</v>
      </c>
      <c r="W23" s="151">
        <f>'[9]ВПО 2020 '!H24</f>
        <v>2</v>
      </c>
      <c r="X23" s="151">
        <f>'[9]ВПО 2021'!I24</f>
        <v>2</v>
      </c>
      <c r="Y23" s="152">
        <f t="shared" si="4"/>
        <v>100</v>
      </c>
      <c r="Z23" s="151">
        <f>'[9]ВПО 2020 '!J24</f>
        <v>0</v>
      </c>
      <c r="AA23" s="151">
        <f>'[9]ВПО 2021'!J24</f>
        <v>0</v>
      </c>
      <c r="AB23" s="152">
        <v>0</v>
      </c>
    </row>
    <row r="24" spans="1:28" s="149" customFormat="1" ht="16.5" customHeight="1">
      <c r="A24" s="173" t="s">
        <v>81</v>
      </c>
      <c r="B24" s="151">
        <f>'[9]ВПО 2020 '!B25</f>
        <v>5</v>
      </c>
      <c r="C24" s="151">
        <f>'[9]ВПО 2021'!B25</f>
        <v>4</v>
      </c>
      <c r="D24" s="152">
        <f t="shared" si="0"/>
        <v>80</v>
      </c>
      <c r="E24" s="151">
        <f>'[9]ВПО 2020 '!D25</f>
        <v>4</v>
      </c>
      <c r="F24" s="151">
        <f>'[9]ВПО 2021'!C25</f>
        <v>4</v>
      </c>
      <c r="G24" s="152">
        <f t="shared" si="1"/>
        <v>100</v>
      </c>
      <c r="H24" s="151">
        <f>'[9]ВПО 2020 '!E25</f>
        <v>1</v>
      </c>
      <c r="I24" s="151">
        <f>'[9]ВПО 2021'!E25</f>
        <v>2</v>
      </c>
      <c r="J24" s="152">
        <f t="shared" si="5"/>
        <v>200</v>
      </c>
      <c r="K24" s="151">
        <f>'[9]ВПО 2020 '!F25</f>
        <v>0</v>
      </c>
      <c r="L24" s="151">
        <f>'[9]ВПО 2021'!$F$7</f>
        <v>6</v>
      </c>
      <c r="M24" s="152">
        <v>0</v>
      </c>
      <c r="N24" s="151">
        <f>'[9]ВПО 2020 '!G25</f>
        <v>0</v>
      </c>
      <c r="O24" s="151">
        <f>'[9]ВПО 2021'!G25</f>
        <v>0</v>
      </c>
      <c r="P24" s="152">
        <v>0</v>
      </c>
      <c r="Q24" s="151">
        <f>'[9]2ПН11 2020'!L28</f>
        <v>5</v>
      </c>
      <c r="R24" s="151">
        <f>'[9]2ПН11 2021'!L28</f>
        <v>3</v>
      </c>
      <c r="S24" s="152">
        <f t="shared" si="2"/>
        <v>60</v>
      </c>
      <c r="T24" s="151">
        <f>'[9]ВПО 2020 '!I25</f>
        <v>1</v>
      </c>
      <c r="U24" s="151">
        <f>'[9]ВПО 2021'!H25</f>
        <v>0</v>
      </c>
      <c r="V24" s="152">
        <f t="shared" si="3"/>
        <v>0</v>
      </c>
      <c r="W24" s="151">
        <f>'[9]ВПО 2020 '!H25</f>
        <v>1</v>
      </c>
      <c r="X24" s="151">
        <f>'[9]ВПО 2021'!I25</f>
        <v>0</v>
      </c>
      <c r="Y24" s="152">
        <f t="shared" si="4"/>
        <v>0</v>
      </c>
      <c r="Z24" s="151">
        <f>'[9]ВПО 2020 '!J25</f>
        <v>0</v>
      </c>
      <c r="AA24" s="151">
        <f>'[9]ВПО 2021'!J25</f>
        <v>0</v>
      </c>
      <c r="AB24" s="152">
        <v>0</v>
      </c>
    </row>
    <row r="25" spans="1:28" s="149" customFormat="1" ht="16.5" customHeight="1">
      <c r="A25" s="173" t="s">
        <v>82</v>
      </c>
      <c r="B25" s="151">
        <f>'[9]ВПО 2020 '!B26</f>
        <v>6</v>
      </c>
      <c r="C25" s="151">
        <f>'[9]ВПО 2021'!B26</f>
        <v>7</v>
      </c>
      <c r="D25" s="152">
        <f t="shared" si="0"/>
        <v>116.66666666666667</v>
      </c>
      <c r="E25" s="151">
        <f>'[9]ВПО 2020 '!D26</f>
        <v>4</v>
      </c>
      <c r="F25" s="151">
        <f>'[9]ВПО 2021'!C26</f>
        <v>6</v>
      </c>
      <c r="G25" s="152">
        <f t="shared" si="1"/>
        <v>150</v>
      </c>
      <c r="H25" s="151">
        <f>'[9]ВПО 2020 '!E26</f>
        <v>2</v>
      </c>
      <c r="I25" s="151">
        <f>'[9]ВПО 2021'!E26</f>
        <v>0</v>
      </c>
      <c r="J25" s="152">
        <f t="shared" si="5"/>
        <v>0</v>
      </c>
      <c r="K25" s="151">
        <f>'[9]ВПО 2020 '!F26</f>
        <v>0</v>
      </c>
      <c r="L25" s="151">
        <f>'[9]ВПО 2021'!$F$7</f>
        <v>6</v>
      </c>
      <c r="M25" s="152">
        <v>0</v>
      </c>
      <c r="N25" s="151">
        <f>'[9]ВПО 2020 '!G26</f>
        <v>0</v>
      </c>
      <c r="O25" s="151">
        <f>'[9]ВПО 2021'!G26</f>
        <v>0</v>
      </c>
      <c r="P25" s="152">
        <v>0</v>
      </c>
      <c r="Q25" s="151">
        <f>'[9]2ПН11 2020'!L29</f>
        <v>4</v>
      </c>
      <c r="R25" s="151">
        <f>'[9]2ПН11 2021'!L29</f>
        <v>6</v>
      </c>
      <c r="S25" s="152">
        <f t="shared" si="2"/>
        <v>150</v>
      </c>
      <c r="T25" s="151">
        <f>'[9]ВПО 2020 '!I26</f>
        <v>1</v>
      </c>
      <c r="U25" s="151">
        <f>'[9]ВПО 2021'!H26</f>
        <v>1</v>
      </c>
      <c r="V25" s="152">
        <f t="shared" si="3"/>
        <v>100</v>
      </c>
      <c r="W25" s="151">
        <f>'[9]ВПО 2020 '!H26</f>
        <v>1</v>
      </c>
      <c r="X25" s="151">
        <f>'[9]ВПО 2021'!I26</f>
        <v>1</v>
      </c>
      <c r="Y25" s="152">
        <f t="shared" si="4"/>
        <v>100</v>
      </c>
      <c r="Z25" s="151">
        <f>'[9]ВПО 2020 '!J26</f>
        <v>0</v>
      </c>
      <c r="AA25" s="151">
        <f>'[9]ВПО 2021'!J26</f>
        <v>0</v>
      </c>
      <c r="AB25" s="152">
        <v>0</v>
      </c>
    </row>
    <row r="26" spans="1:28" s="149" customFormat="1" ht="16.5" customHeight="1">
      <c r="A26" s="173" t="s">
        <v>83</v>
      </c>
      <c r="B26" s="151">
        <f>'[9]ВПО 2020 '!B27</f>
        <v>1</v>
      </c>
      <c r="C26" s="151">
        <f>'[9]ВПО 2021'!B27</f>
        <v>0</v>
      </c>
      <c r="D26" s="152">
        <f t="shared" si="0"/>
        <v>0</v>
      </c>
      <c r="E26" s="151">
        <f>'[9]ВПО 2020 '!D27</f>
        <v>1</v>
      </c>
      <c r="F26" s="151">
        <f>'[9]ВПО 2021'!C27</f>
        <v>0</v>
      </c>
      <c r="G26" s="152">
        <f t="shared" si="1"/>
        <v>0</v>
      </c>
      <c r="H26" s="151">
        <f>'[9]ВПО 2020 '!E27</f>
        <v>0</v>
      </c>
      <c r="I26" s="151">
        <f>'[9]ВПО 2021'!E27</f>
        <v>0</v>
      </c>
      <c r="J26" s="152">
        <v>0</v>
      </c>
      <c r="K26" s="151">
        <f>'[9]ВПО 2020 '!F27</f>
        <v>0</v>
      </c>
      <c r="L26" s="151">
        <f>'[9]ВПО 2021'!$F$7</f>
        <v>6</v>
      </c>
      <c r="M26" s="152">
        <v>0</v>
      </c>
      <c r="N26" s="151">
        <f>'[9]ВПО 2020 '!G27</f>
        <v>0</v>
      </c>
      <c r="O26" s="151">
        <f>'[9]ВПО 2021'!G27</f>
        <v>0</v>
      </c>
      <c r="P26" s="152">
        <v>0</v>
      </c>
      <c r="Q26" s="151">
        <f>'[9]2ПН11 2020'!L30</f>
        <v>1</v>
      </c>
      <c r="R26" s="151">
        <f>'[9]2ПН11 2021'!L30</f>
        <v>0</v>
      </c>
      <c r="S26" s="152">
        <f t="shared" si="2"/>
        <v>0</v>
      </c>
      <c r="T26" s="151">
        <f>'[9]ВПО 2020 '!I27</f>
        <v>0</v>
      </c>
      <c r="U26" s="151">
        <f>'[9]ВПО 2021'!H27</f>
        <v>0</v>
      </c>
      <c r="V26" s="152">
        <v>0</v>
      </c>
      <c r="W26" s="151">
        <f>'[9]ВПО 2020 '!H27</f>
        <v>0</v>
      </c>
      <c r="X26" s="151">
        <f>'[9]ВПО 2021'!I27</f>
        <v>0</v>
      </c>
      <c r="Y26" s="152">
        <v>0</v>
      </c>
      <c r="Z26" s="151">
        <f>'[9]ВПО 2020 '!J27</f>
        <v>0</v>
      </c>
      <c r="AA26" s="151">
        <f>'[9]ВПО 2021'!J27</f>
        <v>0</v>
      </c>
      <c r="AB26" s="152">
        <v>0</v>
      </c>
    </row>
    <row r="27" spans="1:28" s="149" customFormat="1" ht="16.5" customHeight="1">
      <c r="A27" s="173" t="s">
        <v>84</v>
      </c>
      <c r="B27" s="151">
        <f>'[9]ВПО 2020 '!B28</f>
        <v>1</v>
      </c>
      <c r="C27" s="151">
        <f>'[9]ВПО 2021'!B28</f>
        <v>2</v>
      </c>
      <c r="D27" s="152">
        <f t="shared" si="0"/>
        <v>200</v>
      </c>
      <c r="E27" s="151">
        <f>'[9]ВПО 2020 '!D28</f>
        <v>0</v>
      </c>
      <c r="F27" s="151">
        <f>'[9]ВПО 2021'!C28</f>
        <v>2</v>
      </c>
      <c r="G27" s="152">
        <v>0</v>
      </c>
      <c r="H27" s="151">
        <f>'[9]ВПО 2020 '!E28</f>
        <v>0</v>
      </c>
      <c r="I27" s="151">
        <f>'[9]ВПО 2021'!E28</f>
        <v>0</v>
      </c>
      <c r="J27" s="152">
        <v>0</v>
      </c>
      <c r="K27" s="151">
        <f>'[9]ВПО 2020 '!F28</f>
        <v>0</v>
      </c>
      <c r="L27" s="151">
        <f>'[9]ВПО 2021'!$F$7</f>
        <v>6</v>
      </c>
      <c r="M27" s="152">
        <v>0</v>
      </c>
      <c r="N27" s="151">
        <f>'[9]ВПО 2020 '!G28</f>
        <v>0</v>
      </c>
      <c r="O27" s="151">
        <f>'[9]ВПО 2021'!G28</f>
        <v>0</v>
      </c>
      <c r="P27" s="152">
        <v>0</v>
      </c>
      <c r="Q27" s="151">
        <f>'[9]2ПН11 2020'!L31</f>
        <v>1</v>
      </c>
      <c r="R27" s="151">
        <f>'[9]2ПН11 2021'!L31</f>
        <v>2</v>
      </c>
      <c r="S27" s="152">
        <f t="shared" si="2"/>
        <v>200</v>
      </c>
      <c r="T27" s="151">
        <f>'[9]ВПО 2020 '!I28</f>
        <v>0</v>
      </c>
      <c r="U27" s="151">
        <f>'[9]ВПО 2021'!H28</f>
        <v>1</v>
      </c>
      <c r="V27" s="152" t="e">
        <f t="shared" si="3"/>
        <v>#DIV/0!</v>
      </c>
      <c r="W27" s="151">
        <f>'[9]ВПО 2020 '!H28</f>
        <v>0</v>
      </c>
      <c r="X27" s="151">
        <f>'[9]ВПО 2021'!I28</f>
        <v>1</v>
      </c>
      <c r="Y27" s="152" t="e">
        <f t="shared" si="4"/>
        <v>#DIV/0!</v>
      </c>
      <c r="Z27" s="151">
        <f>'[9]ВПО 2020 '!J28</f>
        <v>0</v>
      </c>
      <c r="AA27" s="151">
        <f>'[9]ВПО 2021'!J28</f>
        <v>0</v>
      </c>
      <c r="AB27" s="152">
        <v>0</v>
      </c>
    </row>
    <row r="28" spans="1:28" s="149" customFormat="1" ht="16.5" customHeight="1">
      <c r="A28" s="173" t="s">
        <v>85</v>
      </c>
      <c r="B28" s="151">
        <f>'[9]ВПО 2020 '!B29</f>
        <v>8</v>
      </c>
      <c r="C28" s="151">
        <f>'[9]ВПО 2021'!B29</f>
        <v>3</v>
      </c>
      <c r="D28" s="152">
        <f t="shared" si="0"/>
        <v>37.5</v>
      </c>
      <c r="E28" s="151">
        <f>'[9]ВПО 2020 '!D29</f>
        <v>8</v>
      </c>
      <c r="F28" s="151">
        <f>'[9]ВПО 2021'!C29</f>
        <v>3</v>
      </c>
      <c r="G28" s="152">
        <f t="shared" si="1"/>
        <v>37.5</v>
      </c>
      <c r="H28" s="151">
        <f>'[9]ВПО 2020 '!E29</f>
        <v>2</v>
      </c>
      <c r="I28" s="151">
        <f>'[9]ВПО 2021'!E29</f>
        <v>0</v>
      </c>
      <c r="J28" s="152">
        <f t="shared" si="5"/>
        <v>0</v>
      </c>
      <c r="K28" s="151">
        <f>'[9]ВПО 2020 '!F29</f>
        <v>0</v>
      </c>
      <c r="L28" s="151">
        <f>'[9]ВПО 2021'!$F$7</f>
        <v>6</v>
      </c>
      <c r="M28" s="152">
        <v>0</v>
      </c>
      <c r="N28" s="151">
        <f>'[9]ВПО 2020 '!G29</f>
        <v>0</v>
      </c>
      <c r="O28" s="151">
        <f>'[9]ВПО 2021'!G29</f>
        <v>0</v>
      </c>
      <c r="P28" s="152">
        <v>0</v>
      </c>
      <c r="Q28" s="151">
        <f>'[9]2ПН11 2020'!L32</f>
        <v>8</v>
      </c>
      <c r="R28" s="151">
        <f>'[9]2ПН11 2021'!L32</f>
        <v>2</v>
      </c>
      <c r="S28" s="152">
        <f t="shared" si="2"/>
        <v>25</v>
      </c>
      <c r="T28" s="151">
        <f>'[9]ВПО 2020 '!I29</f>
        <v>5</v>
      </c>
      <c r="U28" s="151">
        <f>'[9]ВПО 2021'!H29</f>
        <v>1</v>
      </c>
      <c r="V28" s="152">
        <f t="shared" si="3"/>
        <v>20</v>
      </c>
      <c r="W28" s="151">
        <f>'[9]ВПО 2020 '!H29</f>
        <v>5</v>
      </c>
      <c r="X28" s="151">
        <f>'[9]ВПО 2021'!I29</f>
        <v>1</v>
      </c>
      <c r="Y28" s="152">
        <f t="shared" si="4"/>
        <v>20</v>
      </c>
      <c r="Z28" s="151">
        <f>'[9]ВПО 2020 '!J29</f>
        <v>0</v>
      </c>
      <c r="AA28" s="151">
        <f>'[9]ВПО 2021'!J29</f>
        <v>0</v>
      </c>
      <c r="AB28" s="152">
        <v>0</v>
      </c>
    </row>
    <row r="29" spans="1:28" s="149" customFormat="1" ht="16.5" customHeight="1">
      <c r="A29" s="173" t="s">
        <v>86</v>
      </c>
      <c r="B29" s="151">
        <f>'[9]ВПО 2020 '!B30</f>
        <v>7</v>
      </c>
      <c r="C29" s="151">
        <f>'[9]ВПО 2021'!B30</f>
        <v>7</v>
      </c>
      <c r="D29" s="152">
        <f t="shared" si="0"/>
        <v>100</v>
      </c>
      <c r="E29" s="151">
        <f>'[9]ВПО 2020 '!D30</f>
        <v>3</v>
      </c>
      <c r="F29" s="151">
        <f>'[9]ВПО 2021'!C30</f>
        <v>4</v>
      </c>
      <c r="G29" s="152">
        <f t="shared" si="1"/>
        <v>133.33333333333331</v>
      </c>
      <c r="H29" s="151">
        <f>'[9]ВПО 2020 '!E30</f>
        <v>3</v>
      </c>
      <c r="I29" s="151">
        <f>'[9]ВПО 2021'!E30</f>
        <v>2</v>
      </c>
      <c r="J29" s="152">
        <f t="shared" si="5"/>
        <v>66.666666666666657</v>
      </c>
      <c r="K29" s="151">
        <f>'[9]ВПО 2020 '!F30</f>
        <v>2</v>
      </c>
      <c r="L29" s="151">
        <f>'[9]ВПО 2021'!$F$7</f>
        <v>6</v>
      </c>
      <c r="M29" s="152">
        <f t="shared" si="6"/>
        <v>300</v>
      </c>
      <c r="N29" s="151">
        <f>'[9]ВПО 2020 '!G30</f>
        <v>0</v>
      </c>
      <c r="O29" s="151">
        <f>'[9]ВПО 2021'!G30</f>
        <v>0</v>
      </c>
      <c r="P29" s="152">
        <v>0</v>
      </c>
      <c r="Q29" s="151">
        <f>'[9]2ПН11 2020'!L33</f>
        <v>4</v>
      </c>
      <c r="R29" s="151">
        <f>'[9]2ПН11 2021'!L33</f>
        <v>3</v>
      </c>
      <c r="S29" s="152">
        <f t="shared" si="2"/>
        <v>75</v>
      </c>
      <c r="T29" s="151">
        <f>'[9]ВПО 2020 '!I30</f>
        <v>1</v>
      </c>
      <c r="U29" s="151">
        <f>'[9]ВПО 2021'!H30</f>
        <v>3</v>
      </c>
      <c r="V29" s="152">
        <f t="shared" si="3"/>
        <v>300</v>
      </c>
      <c r="W29" s="151">
        <f>'[9]ВПО 2020 '!H30</f>
        <v>3</v>
      </c>
      <c r="X29" s="151">
        <f>'[9]ВПО 2021'!I30</f>
        <v>1</v>
      </c>
      <c r="Y29" s="152">
        <f t="shared" si="4"/>
        <v>33.333333333333329</v>
      </c>
      <c r="Z29" s="151">
        <f>'[9]ВПО 2020 '!J30</f>
        <v>0</v>
      </c>
      <c r="AA29" s="151">
        <f>'[9]ВПО 2021'!J30</f>
        <v>0</v>
      </c>
      <c r="AB29" s="152">
        <v>0</v>
      </c>
    </row>
    <row r="30" spans="1:28" s="149" customFormat="1" ht="16.5" customHeight="1">
      <c r="A30" s="173" t="s">
        <v>87</v>
      </c>
      <c r="B30" s="151">
        <f>'[9]ВПО 2020 '!B31</f>
        <v>0</v>
      </c>
      <c r="C30" s="151">
        <f>'[9]ВПО 2021'!B31</f>
        <v>0</v>
      </c>
      <c r="D30" s="152">
        <v>0</v>
      </c>
      <c r="E30" s="151">
        <f>'[9]ВПО 2020 '!D31</f>
        <v>0</v>
      </c>
      <c r="F30" s="151">
        <f>'[9]ВПО 2021'!C31</f>
        <v>0</v>
      </c>
      <c r="G30" s="152">
        <v>0</v>
      </c>
      <c r="H30" s="151">
        <f>'[9]ВПО 2020 '!E31</f>
        <v>0</v>
      </c>
      <c r="I30" s="151">
        <f>'[9]ВПО 2021'!E31</f>
        <v>0</v>
      </c>
      <c r="J30" s="152">
        <v>0</v>
      </c>
      <c r="K30" s="151">
        <f>'[9]ВПО 2020 '!F31</f>
        <v>0</v>
      </c>
      <c r="L30" s="151">
        <f>'[9]ВПО 2021'!$F$7</f>
        <v>6</v>
      </c>
      <c r="M30" s="152">
        <v>0</v>
      </c>
      <c r="N30" s="151">
        <f>'[9]ВПО 2020 '!G31</f>
        <v>0</v>
      </c>
      <c r="O30" s="151">
        <f>'[9]ВПО 2021'!G31</f>
        <v>0</v>
      </c>
      <c r="P30" s="152">
        <v>0</v>
      </c>
      <c r="Q30" s="151">
        <f>'[9]2ПН11 2020'!L34</f>
        <v>0</v>
      </c>
      <c r="R30" s="151">
        <f>'[9]2ПН11 2021'!L34</f>
        <v>0</v>
      </c>
      <c r="S30" s="152">
        <v>0</v>
      </c>
      <c r="T30" s="151">
        <f>'[9]ВПО 2020 '!I31</f>
        <v>0</v>
      </c>
      <c r="U30" s="151">
        <f>'[9]ВПО 2021'!H31</f>
        <v>0</v>
      </c>
      <c r="V30" s="152">
        <v>0</v>
      </c>
      <c r="W30" s="151">
        <f>'[9]ВПО 2020 '!H31</f>
        <v>0</v>
      </c>
      <c r="X30" s="151">
        <f>'[9]ВПО 2021'!I31</f>
        <v>0</v>
      </c>
      <c r="Y30" s="152">
        <v>0</v>
      </c>
      <c r="Z30" s="151">
        <f>'[9]ВПО 2020 '!J31</f>
        <v>0</v>
      </c>
      <c r="AA30" s="151">
        <f>'[9]ВПО 2021'!J31</f>
        <v>0</v>
      </c>
      <c r="AB30" s="152">
        <v>0</v>
      </c>
    </row>
    <row r="31" spans="1:28" s="149" customFormat="1" ht="16.5" customHeight="1">
      <c r="A31" s="173" t="s">
        <v>88</v>
      </c>
      <c r="B31" s="151">
        <f>'[9]ВПО 2020 '!B32</f>
        <v>0</v>
      </c>
      <c r="C31" s="151">
        <f>'[9]ВПО 2021'!B32</f>
        <v>0</v>
      </c>
      <c r="D31" s="152">
        <v>0</v>
      </c>
      <c r="E31" s="151">
        <f>'[9]ВПО 2020 '!D32</f>
        <v>0</v>
      </c>
      <c r="F31" s="151">
        <f>'[9]ВПО 2021'!C32</f>
        <v>0</v>
      </c>
      <c r="G31" s="152">
        <v>0</v>
      </c>
      <c r="H31" s="151">
        <f>'[9]ВПО 2020 '!E32</f>
        <v>0</v>
      </c>
      <c r="I31" s="151">
        <f>'[9]ВПО 2021'!E32</f>
        <v>0</v>
      </c>
      <c r="J31" s="152">
        <v>0</v>
      </c>
      <c r="K31" s="151">
        <f>'[9]ВПО 2020 '!F32</f>
        <v>0</v>
      </c>
      <c r="L31" s="151">
        <f>'[9]ВПО 2021'!$F$7</f>
        <v>6</v>
      </c>
      <c r="M31" s="152">
        <v>0</v>
      </c>
      <c r="N31" s="151">
        <f>'[9]ВПО 2020 '!G32</f>
        <v>0</v>
      </c>
      <c r="O31" s="151">
        <f>'[9]ВПО 2021'!G32</f>
        <v>0</v>
      </c>
      <c r="P31" s="152">
        <v>0</v>
      </c>
      <c r="Q31" s="151">
        <f>'[9]2ПН11 2020'!L35</f>
        <v>0</v>
      </c>
      <c r="R31" s="151">
        <f>'[9]2ПН11 2021'!L35</f>
        <v>1</v>
      </c>
      <c r="S31" s="152">
        <v>0</v>
      </c>
      <c r="T31" s="151">
        <f>'[9]ВПО 2020 '!I32</f>
        <v>0</v>
      </c>
      <c r="U31" s="151">
        <f>'[9]ВПО 2021'!H32</f>
        <v>0</v>
      </c>
      <c r="V31" s="152">
        <v>0</v>
      </c>
      <c r="W31" s="151">
        <f>'[9]ВПО 2020 '!H32</f>
        <v>0</v>
      </c>
      <c r="X31" s="151">
        <f>'[9]ВПО 2021'!I32</f>
        <v>0</v>
      </c>
      <c r="Y31" s="152">
        <v>0</v>
      </c>
      <c r="Z31" s="151">
        <f>'[9]ВПО 2020 '!J32</f>
        <v>0</v>
      </c>
      <c r="AA31" s="151">
        <f>'[9]ВПО 2021'!J32</f>
        <v>0</v>
      </c>
      <c r="AB31" s="152">
        <v>0</v>
      </c>
    </row>
    <row r="32" spans="1:28" ht="15">
      <c r="A32" s="173" t="s">
        <v>89</v>
      </c>
      <c r="B32" s="151">
        <f>'[9]ВПО 2020 '!B33</f>
        <v>3</v>
      </c>
      <c r="C32" s="151">
        <f>'[9]ВПО 2021'!B33</f>
        <v>6</v>
      </c>
      <c r="D32" s="152">
        <f t="shared" si="0"/>
        <v>200</v>
      </c>
      <c r="E32" s="151">
        <f>'[9]ВПО 2020 '!D33</f>
        <v>3</v>
      </c>
      <c r="F32" s="151">
        <f>'[9]ВПО 2021'!C33</f>
        <v>6</v>
      </c>
      <c r="G32" s="152">
        <f t="shared" si="1"/>
        <v>200</v>
      </c>
      <c r="H32" s="151">
        <f>'[9]ВПО 2020 '!E33</f>
        <v>0</v>
      </c>
      <c r="I32" s="151">
        <f>'[9]ВПО 2021'!E33</f>
        <v>2</v>
      </c>
      <c r="J32" s="152">
        <v>0</v>
      </c>
      <c r="K32" s="151">
        <f>'[9]ВПО 2020 '!F33</f>
        <v>0</v>
      </c>
      <c r="L32" s="151">
        <f>'[9]ВПО 2021'!$F$7</f>
        <v>6</v>
      </c>
      <c r="M32" s="152">
        <v>0</v>
      </c>
      <c r="N32" s="151">
        <f>'[9]ВПО 2020 '!G33</f>
        <v>0</v>
      </c>
      <c r="O32" s="151">
        <f>'[9]ВПО 2021'!G33</f>
        <v>0</v>
      </c>
      <c r="P32" s="152">
        <v>0</v>
      </c>
      <c r="Q32" s="151">
        <f>'[9]2ПН11 2020'!L36</f>
        <v>3</v>
      </c>
      <c r="R32" s="151">
        <f>'[9]2ПН11 2021'!L36</f>
        <v>5</v>
      </c>
      <c r="S32" s="152">
        <f t="shared" si="2"/>
        <v>166.66666666666669</v>
      </c>
      <c r="T32" s="151">
        <f>'[9]ВПО 2020 '!I33</f>
        <v>3</v>
      </c>
      <c r="U32" s="151">
        <f>'[9]ВПО 2021'!H33</f>
        <v>1</v>
      </c>
      <c r="V32" s="152">
        <f t="shared" si="3"/>
        <v>33.333333333333329</v>
      </c>
      <c r="W32" s="151">
        <f>'[9]ВПО 2020 '!H33</f>
        <v>3</v>
      </c>
      <c r="X32" s="151">
        <f>'[9]ВПО 2021'!I33</f>
        <v>1</v>
      </c>
      <c r="Y32" s="152">
        <f t="shared" si="4"/>
        <v>33.333333333333329</v>
      </c>
      <c r="Z32" s="151">
        <f>'[9]ВПО 2020 '!J33</f>
        <v>0</v>
      </c>
      <c r="AA32" s="151">
        <f>'[9]ВПО 2021'!J33</f>
        <v>0</v>
      </c>
      <c r="AB32" s="152">
        <v>0</v>
      </c>
    </row>
    <row r="33" spans="1:28" ht="15">
      <c r="A33" s="173" t="s">
        <v>90</v>
      </c>
      <c r="B33" s="151">
        <f>'[9]ВПО 2020 '!B34</f>
        <v>3</v>
      </c>
      <c r="C33" s="151">
        <f>'[9]ВПО 2021'!B34</f>
        <v>2</v>
      </c>
      <c r="D33" s="152">
        <f t="shared" si="0"/>
        <v>66.666666666666657</v>
      </c>
      <c r="E33" s="151">
        <f>'[9]ВПО 2020 '!D34</f>
        <v>3</v>
      </c>
      <c r="F33" s="151">
        <f>'[9]ВПО 2021'!C34</f>
        <v>2</v>
      </c>
      <c r="G33" s="152">
        <f t="shared" si="1"/>
        <v>66.666666666666657</v>
      </c>
      <c r="H33" s="151">
        <f>'[9]ВПО 2020 '!E34</f>
        <v>1</v>
      </c>
      <c r="I33" s="151">
        <f>'[9]ВПО 2021'!E34</f>
        <v>0</v>
      </c>
      <c r="J33" s="152">
        <f t="shared" si="5"/>
        <v>0</v>
      </c>
      <c r="K33" s="151">
        <f>'[9]ВПО 2020 '!F34</f>
        <v>1</v>
      </c>
      <c r="L33" s="151">
        <f>'[9]ВПО 2021'!$F$7</f>
        <v>6</v>
      </c>
      <c r="M33" s="152">
        <f t="shared" si="6"/>
        <v>600</v>
      </c>
      <c r="N33" s="151">
        <f>'[9]ВПО 2020 '!G34</f>
        <v>1</v>
      </c>
      <c r="O33" s="151">
        <f>'[9]ВПО 2021'!G34</f>
        <v>0</v>
      </c>
      <c r="P33" s="152">
        <v>0</v>
      </c>
      <c r="Q33" s="151">
        <f>'[9]2ПН11 2020'!L37</f>
        <v>3</v>
      </c>
      <c r="R33" s="151">
        <f>'[9]2ПН11 2021'!L37</f>
        <v>2</v>
      </c>
      <c r="S33" s="152">
        <f t="shared" si="2"/>
        <v>66.666666666666657</v>
      </c>
      <c r="T33" s="151">
        <f>'[9]ВПО 2020 '!I34</f>
        <v>2</v>
      </c>
      <c r="U33" s="151">
        <f>'[9]ВПО 2021'!H34</f>
        <v>1</v>
      </c>
      <c r="V33" s="152">
        <f t="shared" si="3"/>
        <v>50</v>
      </c>
      <c r="W33" s="151">
        <f>'[9]ВПО 2020 '!H34</f>
        <v>2</v>
      </c>
      <c r="X33" s="151">
        <f>'[9]ВПО 2021'!I34</f>
        <v>1</v>
      </c>
      <c r="Y33" s="152">
        <f t="shared" si="4"/>
        <v>50</v>
      </c>
      <c r="Z33" s="151">
        <f>'[9]ВПО 2020 '!J34</f>
        <v>0</v>
      </c>
      <c r="AA33" s="151">
        <f>'[9]ВПО 2021'!J34</f>
        <v>0</v>
      </c>
      <c r="AB33" s="152">
        <v>0</v>
      </c>
    </row>
    <row r="34" spans="1:28" ht="15">
      <c r="A34" s="173" t="s">
        <v>91</v>
      </c>
      <c r="B34" s="151">
        <f>'[9]ВПО 2020 '!B35</f>
        <v>7</v>
      </c>
      <c r="C34" s="151">
        <f>'[9]ВПО 2021'!B35</f>
        <v>9</v>
      </c>
      <c r="D34" s="152">
        <f t="shared" si="0"/>
        <v>128.57142857142858</v>
      </c>
      <c r="E34" s="151">
        <f>'[9]ВПО 2020 '!D35</f>
        <v>6</v>
      </c>
      <c r="F34" s="151">
        <f>'[9]ВПО 2021'!C35</f>
        <v>8</v>
      </c>
      <c r="G34" s="152">
        <f t="shared" si="1"/>
        <v>133.33333333333331</v>
      </c>
      <c r="H34" s="151">
        <f>'[9]ВПО 2020 '!E35</f>
        <v>1</v>
      </c>
      <c r="I34" s="151">
        <f>'[9]ВПО 2021'!E35</f>
        <v>4</v>
      </c>
      <c r="J34" s="152">
        <f t="shared" si="5"/>
        <v>400</v>
      </c>
      <c r="K34" s="151">
        <f>'[9]ВПО 2020 '!F35</f>
        <v>0</v>
      </c>
      <c r="L34" s="151">
        <f>'[9]ВПО 2021'!$F$7</f>
        <v>6</v>
      </c>
      <c r="M34" s="152">
        <v>0</v>
      </c>
      <c r="N34" s="151">
        <f>'[9]ВПО 2020 '!G35</f>
        <v>0</v>
      </c>
      <c r="O34" s="151">
        <f>'[9]ВПО 2021'!G35</f>
        <v>0</v>
      </c>
      <c r="P34" s="152">
        <v>0</v>
      </c>
      <c r="Q34" s="151">
        <f>'[9]2ПН11 2020'!L38</f>
        <v>6</v>
      </c>
      <c r="R34" s="151">
        <f>'[9]2ПН11 2021'!L38</f>
        <v>8</v>
      </c>
      <c r="S34" s="152">
        <f t="shared" si="2"/>
        <v>133.33333333333331</v>
      </c>
      <c r="T34" s="151">
        <f>'[9]ВПО 2020 '!I35</f>
        <v>3</v>
      </c>
      <c r="U34" s="151">
        <f>'[9]ВПО 2021'!H35</f>
        <v>2</v>
      </c>
      <c r="V34" s="152">
        <f t="shared" si="3"/>
        <v>66.666666666666657</v>
      </c>
      <c r="W34" s="151">
        <f>'[9]ВПО 2020 '!H35</f>
        <v>3</v>
      </c>
      <c r="X34" s="151">
        <f>'[9]ВПО 2021'!I35</f>
        <v>1</v>
      </c>
      <c r="Y34" s="152">
        <f t="shared" si="4"/>
        <v>33.333333333333329</v>
      </c>
      <c r="Z34" s="151">
        <f>'[9]ВПО 2020 '!J35</f>
        <v>0</v>
      </c>
      <c r="AA34" s="151">
        <f>'[9]ВПО 2021'!J35</f>
        <v>0</v>
      </c>
      <c r="AB34" s="152">
        <v>0</v>
      </c>
    </row>
    <row r="35" spans="1:28" ht="15">
      <c r="A35" s="173" t="s">
        <v>92</v>
      </c>
      <c r="B35" s="151">
        <f>'[9]ВПО 2020 '!B36</f>
        <v>110</v>
      </c>
      <c r="C35" s="151">
        <f>'[9]ВПО 2021'!B36</f>
        <v>77</v>
      </c>
      <c r="D35" s="152">
        <f t="shared" si="0"/>
        <v>70</v>
      </c>
      <c r="E35" s="151">
        <f>'[9]ВПО 2020 '!D36</f>
        <v>77</v>
      </c>
      <c r="F35" s="151">
        <f>'[9]ВПО 2021'!C36</f>
        <v>50</v>
      </c>
      <c r="G35" s="152">
        <f t="shared" si="1"/>
        <v>64.935064935064929</v>
      </c>
      <c r="H35" s="151">
        <f>'[9]ВПО 2020 '!E36</f>
        <v>27</v>
      </c>
      <c r="I35" s="151">
        <f>'[9]ВПО 2021'!E36</f>
        <v>13</v>
      </c>
      <c r="J35" s="152">
        <f t="shared" si="5"/>
        <v>48.148148148148145</v>
      </c>
      <c r="K35" s="151">
        <f>'[9]ВПО 2020 '!F36</f>
        <v>2</v>
      </c>
      <c r="L35" s="151">
        <f>'[9]ВПО 2021'!$F$7</f>
        <v>6</v>
      </c>
      <c r="M35" s="152">
        <f t="shared" si="6"/>
        <v>300</v>
      </c>
      <c r="N35" s="151">
        <f>'[9]ВПО 2020 '!G36</f>
        <v>1</v>
      </c>
      <c r="O35" s="151">
        <f>'[9]ВПО 2021'!G36</f>
        <v>0</v>
      </c>
      <c r="P35" s="152">
        <f t="shared" ref="P35" si="7">O35/N35*100</f>
        <v>0</v>
      </c>
      <c r="Q35" s="151">
        <f>'[9]2ПН11 2020'!L39</f>
        <v>75</v>
      </c>
      <c r="R35" s="151">
        <f>'[9]2ПН11 2021'!L39</f>
        <v>50</v>
      </c>
      <c r="S35" s="152">
        <f t="shared" si="2"/>
        <v>66.666666666666657</v>
      </c>
      <c r="T35" s="151">
        <f>'[9]ВПО 2020 '!I36</f>
        <v>29</v>
      </c>
      <c r="U35" s="151">
        <f>'[9]ВПО 2021'!H36</f>
        <v>38</v>
      </c>
      <c r="V35" s="152">
        <f t="shared" si="3"/>
        <v>131.0344827586207</v>
      </c>
      <c r="W35" s="151">
        <f>'[9]ВПО 2020 '!H36</f>
        <v>54</v>
      </c>
      <c r="X35" s="151">
        <f>'[9]ВПО 2021'!I36</f>
        <v>17</v>
      </c>
      <c r="Y35" s="152">
        <f t="shared" si="4"/>
        <v>31.481481481481481</v>
      </c>
      <c r="Z35" s="151">
        <f>'[9]ВПО 2020 '!J36</f>
        <v>0</v>
      </c>
      <c r="AA35" s="151">
        <f>'[9]ВПО 2021'!J36</f>
        <v>0</v>
      </c>
      <c r="AB35" s="152">
        <v>0</v>
      </c>
    </row>
    <row r="36" spans="1:28"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244">
        <v>0</v>
      </c>
    </row>
    <row r="37" spans="1:28"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</row>
    <row r="38" spans="1:28"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</row>
    <row r="39" spans="1:28"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</row>
    <row r="40" spans="1:28"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</row>
    <row r="41" spans="1:28"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</row>
    <row r="42" spans="1:28"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</row>
    <row r="43" spans="1:28"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</row>
    <row r="44" spans="1:28"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</row>
    <row r="45" spans="1:28"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</row>
    <row r="46" spans="1:28"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</row>
    <row r="47" spans="1:28"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</row>
    <row r="48" spans="1:28"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</row>
    <row r="49" spans="11:25"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</row>
    <row r="50" spans="11:25"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</row>
    <row r="51" spans="11:25"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</row>
    <row r="52" spans="11:25"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1:25"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</row>
    <row r="54" spans="11:25"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</row>
    <row r="55" spans="11:25"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</row>
    <row r="56" spans="11:25"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</row>
    <row r="57" spans="11:25"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</row>
    <row r="58" spans="11:25"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</row>
    <row r="59" spans="11:25"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</row>
    <row r="60" spans="11:25"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</row>
    <row r="61" spans="11:25"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</row>
    <row r="62" spans="11:25"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</row>
    <row r="63" spans="11:25"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</row>
    <row r="64" spans="11:25"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</row>
    <row r="65" spans="11:25"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</row>
    <row r="66" spans="11:25"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</row>
    <row r="67" spans="11:25"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</row>
    <row r="68" spans="11:25"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</row>
    <row r="69" spans="11:25"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</row>
    <row r="70" spans="11:25"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</row>
    <row r="71" spans="11:25"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</row>
    <row r="72" spans="11:25"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</row>
    <row r="73" spans="11:25"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</row>
    <row r="74" spans="11:25"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</row>
    <row r="75" spans="11:25"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</row>
    <row r="76" spans="11:25"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</row>
    <row r="77" spans="11:25"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</row>
    <row r="78" spans="11:25"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</row>
    <row r="79" spans="11:25"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</row>
    <row r="80" spans="11:25"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</row>
    <row r="81" spans="11:25"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</row>
    <row r="82" spans="11:25"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</row>
    <row r="83" spans="11:25"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</row>
    <row r="84" spans="11:25"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</row>
    <row r="85" spans="11:25"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</row>
    <row r="86" spans="11:25"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</row>
    <row r="87" spans="11:25"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3" max="3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K19"/>
  <sheetViews>
    <sheetView view="pageBreakPreview" zoomScale="80" zoomScaleNormal="70" zoomScaleSheetLayoutView="80" workbookViewId="0">
      <selection activeCell="I13" sqref="I13"/>
    </sheetView>
  </sheetViews>
  <sheetFormatPr defaultColWidth="8" defaultRowHeight="12.75"/>
  <cols>
    <col min="1" max="1" width="60.28515625" style="58" customWidth="1"/>
    <col min="2" max="3" width="16.28515625" style="58" customWidth="1"/>
    <col min="4" max="4" width="11" style="58" customWidth="1"/>
    <col min="5" max="5" width="11.5703125" style="58" customWidth="1"/>
    <col min="6" max="16384" width="8" style="58"/>
  </cols>
  <sheetData>
    <row r="1" spans="1:11" ht="27" customHeight="1">
      <c r="A1" s="84" t="s">
        <v>50</v>
      </c>
      <c r="B1" s="84"/>
      <c r="C1" s="84"/>
      <c r="D1" s="84"/>
      <c r="E1" s="84"/>
    </row>
    <row r="2" spans="1:11" ht="23.25" customHeight="1">
      <c r="A2" s="84" t="s">
        <v>51</v>
      </c>
      <c r="B2" s="84"/>
      <c r="C2" s="84"/>
      <c r="D2" s="84"/>
      <c r="E2" s="84"/>
    </row>
    <row r="3" spans="1:11" ht="6" customHeight="1">
      <c r="A3" s="245"/>
    </row>
    <row r="4" spans="1:11" s="2" customFormat="1" ht="23.25" customHeight="1">
      <c r="A4" s="118"/>
      <c r="B4" s="85" t="s">
        <v>136</v>
      </c>
      <c r="C4" s="85" t="s">
        <v>125</v>
      </c>
      <c r="D4" s="176" t="s">
        <v>2</v>
      </c>
      <c r="E4" s="177"/>
    </row>
    <row r="5" spans="1:11" s="2" customFormat="1" ht="32.25" customHeight="1">
      <c r="A5" s="118"/>
      <c r="B5" s="86"/>
      <c r="C5" s="86"/>
      <c r="D5" s="110" t="s">
        <v>3</v>
      </c>
      <c r="E5" s="111" t="s">
        <v>4</v>
      </c>
    </row>
    <row r="6" spans="1:11" s="4" customFormat="1" ht="15.75" customHeight="1">
      <c r="A6" s="3" t="s">
        <v>9</v>
      </c>
      <c r="B6" s="3">
        <v>5</v>
      </c>
      <c r="C6" s="3">
        <v>6</v>
      </c>
      <c r="D6" s="3">
        <v>7</v>
      </c>
      <c r="E6" s="3">
        <v>8</v>
      </c>
    </row>
    <row r="7" spans="1:11" s="4" customFormat="1" ht="31.5" customHeight="1">
      <c r="A7" s="5" t="s">
        <v>104</v>
      </c>
      <c r="B7" s="239">
        <f>'[9]мол.без.20'!$D$7+'[9]Мол.облік.20'!$K$7-'[9]Мол.облік.20'!$L$7+'[9]Мол.облік.20'!$M$7</f>
        <v>31059</v>
      </c>
      <c r="C7" s="34">
        <f>'[9]мол.без.21'!$D$7+'[9]Мол.обл.21'!$K$7-'[9]Мол.обл.21'!$L$7+'[9]Мол.обл.21'!$M$7</f>
        <v>28901</v>
      </c>
      <c r="D7" s="29">
        <f>C7/B7*100</f>
        <v>93.051933417044978</v>
      </c>
      <c r="E7" s="240">
        <f>C7-B7</f>
        <v>-2158</v>
      </c>
      <c r="K7" s="6"/>
    </row>
    <row r="8" spans="1:11" s="2" customFormat="1" ht="31.5" customHeight="1">
      <c r="A8" s="5" t="s">
        <v>99</v>
      </c>
      <c r="B8" s="21">
        <f>'[9]мол.без.20'!$D$7</f>
        <v>16090</v>
      </c>
      <c r="C8" s="21">
        <f>'[9]мол.без.21'!$D$7</f>
        <v>15318</v>
      </c>
      <c r="D8" s="29">
        <f t="shared" ref="D8:D12" si="0">C8/B8*100</f>
        <v>95.201988812927283</v>
      </c>
      <c r="E8" s="240">
        <f t="shared" ref="E8:E12" si="1">C8-B8</f>
        <v>-772</v>
      </c>
      <c r="K8" s="6"/>
    </row>
    <row r="9" spans="1:11" s="2" customFormat="1" ht="54.75" customHeight="1">
      <c r="A9" s="7" t="s">
        <v>95</v>
      </c>
      <c r="B9" s="21">
        <f>'[9]мол.без.20'!$F$7+'[9]Мол.облік.20'!$D$7</f>
        <v>7898</v>
      </c>
      <c r="C9" s="158">
        <f>'[9]мол.без.21'!$F$7+'[9]Мол.обл.21'!$D$7</f>
        <v>5177</v>
      </c>
      <c r="D9" s="29">
        <f t="shared" si="0"/>
        <v>65.548240060774873</v>
      </c>
      <c r="E9" s="240">
        <f t="shared" si="1"/>
        <v>-2721</v>
      </c>
      <c r="K9" s="6"/>
    </row>
    <row r="10" spans="1:11" s="2" customFormat="1" ht="35.25" customHeight="1">
      <c r="A10" s="8" t="s">
        <v>96</v>
      </c>
      <c r="B10" s="158">
        <f>'[9]мол.без.20'!$J$7</f>
        <v>894</v>
      </c>
      <c r="C10" s="158">
        <f>'[9]мол.без.21'!$J$7</f>
        <v>977</v>
      </c>
      <c r="D10" s="29">
        <f t="shared" si="0"/>
        <v>109.2841163310962</v>
      </c>
      <c r="E10" s="240">
        <f t="shared" si="1"/>
        <v>83</v>
      </c>
      <c r="K10" s="6"/>
    </row>
    <row r="11" spans="1:11" s="2" customFormat="1" ht="45.75" customHeight="1">
      <c r="A11" s="8" t="s">
        <v>43</v>
      </c>
      <c r="B11" s="158">
        <f>'[9]мол.без.20'!$K$7+'[9]мол.без.20'!$L$7</f>
        <v>728</v>
      </c>
      <c r="C11" s="158">
        <f>'[9]мол.без.21'!$K$7+'[9]мол.без.21'!$L$7</f>
        <v>361</v>
      </c>
      <c r="D11" s="29">
        <f t="shared" si="0"/>
        <v>49.587912087912088</v>
      </c>
      <c r="E11" s="240">
        <f t="shared" si="1"/>
        <v>-367</v>
      </c>
      <c r="K11" s="6"/>
    </row>
    <row r="12" spans="1:11" s="2" customFormat="1" ht="55.5" customHeight="1">
      <c r="A12" s="8" t="s">
        <v>98</v>
      </c>
      <c r="B12" s="158">
        <f>'[9]2ПН11 2020'!$J$10</f>
        <v>14792</v>
      </c>
      <c r="C12" s="158">
        <f>'[9]мол.без.21'!$M$7</f>
        <v>13897</v>
      </c>
      <c r="D12" s="29">
        <f t="shared" si="0"/>
        <v>93.949432125473237</v>
      </c>
      <c r="E12" s="240">
        <f t="shared" si="1"/>
        <v>-895</v>
      </c>
      <c r="K12" s="6"/>
    </row>
    <row r="13" spans="1:11" s="2" customFormat="1" ht="12.75" customHeight="1">
      <c r="A13" s="114" t="s">
        <v>15</v>
      </c>
      <c r="B13" s="115"/>
      <c r="C13" s="115"/>
      <c r="D13" s="115"/>
      <c r="E13" s="115"/>
      <c r="K13" s="6"/>
    </row>
    <row r="14" spans="1:11" s="2" customFormat="1" ht="15" customHeight="1">
      <c r="A14" s="116"/>
      <c r="B14" s="117"/>
      <c r="C14" s="117"/>
      <c r="D14" s="117"/>
      <c r="E14" s="117"/>
      <c r="K14" s="6"/>
    </row>
    <row r="15" spans="1:11" s="2" customFormat="1" ht="20.25" customHeight="1">
      <c r="A15" s="106" t="s">
        <v>0</v>
      </c>
      <c r="B15" s="118" t="s">
        <v>126</v>
      </c>
      <c r="C15" s="118" t="s">
        <v>134</v>
      </c>
      <c r="D15" s="176" t="s">
        <v>2</v>
      </c>
      <c r="E15" s="177"/>
      <c r="K15" s="6"/>
    </row>
    <row r="16" spans="1:11" ht="35.25" customHeight="1">
      <c r="A16" s="109"/>
      <c r="B16" s="118"/>
      <c r="C16" s="118"/>
      <c r="D16" s="110" t="s">
        <v>3</v>
      </c>
      <c r="E16" s="111" t="s">
        <v>7</v>
      </c>
      <c r="K16" s="6"/>
    </row>
    <row r="17" spans="1:11" ht="24" customHeight="1">
      <c r="A17" s="5" t="s">
        <v>93</v>
      </c>
      <c r="B17" s="239">
        <f>'[9]Мол.облік.20'!$M$7+'[9]мол.без.20'!$P$7</f>
        <v>19062</v>
      </c>
      <c r="C17" s="239">
        <f>'[9]мол.без.21'!$P$7+'[9]Мол.обл.21'!$M$7</f>
        <v>13775</v>
      </c>
      <c r="D17" s="246">
        <f>C17/B17*100</f>
        <v>72.264190536145207</v>
      </c>
      <c r="E17" s="247">
        <f>C17-B17</f>
        <v>-5287</v>
      </c>
      <c r="K17" s="6"/>
    </row>
    <row r="18" spans="1:11" ht="25.5" customHeight="1">
      <c r="A18" s="1" t="s">
        <v>99</v>
      </c>
      <c r="B18" s="248">
        <f>'[9]мол.без.20'!$P$7</f>
        <v>6199</v>
      </c>
      <c r="C18" s="248">
        <f>'[9]мол.без.21'!$P$7</f>
        <v>3508</v>
      </c>
      <c r="D18" s="246">
        <f t="shared" ref="D18:D19" si="2">C18/B18*100</f>
        <v>56.589772543958702</v>
      </c>
      <c r="E18" s="247">
        <f t="shared" ref="E18:E19" si="3">C18-B18</f>
        <v>-2691</v>
      </c>
      <c r="K18" s="6"/>
    </row>
    <row r="19" spans="1:11" ht="43.5" customHeight="1">
      <c r="A19" s="1" t="s">
        <v>100</v>
      </c>
      <c r="B19" s="248">
        <f>'[9]мол.без.20'!$T$7</f>
        <v>5229</v>
      </c>
      <c r="C19" s="248">
        <f>'[9]мол.без.21'!$T$7</f>
        <v>2982</v>
      </c>
      <c r="D19" s="246">
        <f t="shared" si="2"/>
        <v>57.028112449799195</v>
      </c>
      <c r="E19" s="247">
        <f t="shared" si="3"/>
        <v>-2247</v>
      </c>
      <c r="K19" s="6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'15'!Заголовки_для_друку</vt:lpstr>
      <vt:lpstr>'16'!Заголовки_для_друку</vt:lpstr>
      <vt:lpstr>'2'!Заголовки_для_друку</vt:lpstr>
      <vt:lpstr>'4'!Заголовки_для_друку</vt:lpstr>
      <vt:lpstr>'6'!Заголовки_для_друку</vt:lpstr>
      <vt:lpstr>'8'!Заголовки_для_друку</vt:lpstr>
      <vt:lpstr>'1'!Область_друку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admin</cp:lastModifiedBy>
  <cp:lastPrinted>2021-01-19T15:43:43Z</cp:lastPrinted>
  <dcterms:created xsi:type="dcterms:W3CDTF">2020-12-10T10:35:03Z</dcterms:created>
  <dcterms:modified xsi:type="dcterms:W3CDTF">2021-10-12T12:49:23Z</dcterms:modified>
</cp:coreProperties>
</file>