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2"/>
  </bookViews>
  <sheets>
    <sheet name="1" sheetId="1" r:id="rId1"/>
    <sheet name="2" sheetId="2" r:id="rId2"/>
    <sheet name="3" sheetId="3" r:id="rId3"/>
    <sheet name="3-основа" sheetId="4" r:id="rId4"/>
    <sheet name="окремі дані" sheetId="5" r:id="rId5"/>
    <sheet name="статус усього" sheetId="6" r:id="rId6"/>
    <sheet name="статус жінки" sheetId="7" r:id="rId7"/>
    <sheet name="облік усього" sheetId="8" r:id="rId8"/>
    <sheet name="облік жінки" sheetId="9" r:id="rId9"/>
    <sheet name="Лист1" sheetId="10" r:id="rId10"/>
    <sheet name="Лист2" sheetId="11" r:id="rId11"/>
    <sheet name="п_3" sheetId="12" state="hidden" r:id="rId12"/>
  </sheets>
  <externalReferences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11">#REF!</definedName>
    <definedName name="_firstRow">#REF!</definedName>
    <definedName name="_lastColumn" localSheetId="1">#REF!</definedName>
    <definedName name="_lastColumn" localSheetId="1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11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11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1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1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 localSheetId="11">#REF!</definedName>
    <definedName name="hl_0">#REF!</definedName>
    <definedName name="hn_0" localSheetId="0">#REF!</definedName>
    <definedName name="hn_0" localSheetId="1">#REF!</definedName>
    <definedName name="hn_0" localSheetId="1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11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11">#REF!</definedName>
    <definedName name="name_cz">#REF!</definedName>
    <definedName name="name_period" localSheetId="0">#REF!</definedName>
    <definedName name="name_period" localSheetId="1">#REF!</definedName>
    <definedName name="name_period" localSheetId="11">#REF!</definedName>
    <definedName name="name_period">#REF!</definedName>
    <definedName name="pyear" localSheetId="0">#REF!</definedName>
    <definedName name="pyear" localSheetId="1">#REF!</definedName>
    <definedName name="pyear" localSheetId="1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11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11">'п_3'!$A$1:$AJ$32</definedName>
    <definedName name="олд" localSheetId="1">'[2]Sheet1 (3)'!#REF!</definedName>
    <definedName name="олд" localSheetId="1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<sst xmlns="http://schemas.openxmlformats.org/spreadsheetml/2006/main" count="550" uniqueCount="178">
  <si>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</si>
  <si>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</si>
  <si>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</si>
  <si>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</si>
  <si>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</si>
  <si>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</si>
  <si>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</si>
  <si>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</si>
  <si>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</si>
  <si>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</si>
  <si>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</si>
  <si>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</si>
  <si>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</si>
  <si>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</si>
  <si>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</si>
  <si>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</si>
  <si>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</si>
  <si>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</si>
  <si>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</si>
  <si>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</si>
  <si>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</si>
  <si>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</si>
  <si>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</si>
  <si>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</si>
  <si>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</si>
  <si>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</si>
  <si>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</si>
  <si>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</si>
  <si>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</si>
  <si>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</si>
  <si>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</si>
  <si>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</si>
  <si>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</si>
  <si>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</si>
  <si>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</si>
  <si>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</si>
  <si>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</si>
  <si>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</si>
  <si>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</si>
  <si>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</si>
  <si>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>2016 р.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</si>
  <si>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</si>
  <si>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</si>
  <si>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</si>
  <si>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</si>
  <si>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</si>
  <si>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</si>
  <si>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</si>
  <si>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</si>
  <si>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</si>
  <si>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</si>
  <si>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</si>
  <si>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</si>
  <si>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</si>
  <si>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</si>
  <si>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</si>
  <si>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</si>
  <si>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</si>
  <si>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</si>
  <si>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</si>
  <si>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</si>
  <si>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</si>
  <si>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</si>
  <si>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</si>
  <si>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</si>
  <si>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</si>
  <si>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</si>
  <si>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</si>
  <si>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</si>
  <si>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</si>
  <si>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</si>
  <si>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</si>
  <si>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</si>
  <si>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</si>
  <si>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</si>
  <si>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</si>
  <si>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</si>
  <si>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</si>
  <si>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</si>
  <si>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>Надання послуг державною службою зайнятості</t>
  </si>
  <si>
    <t>чоловіки, осіб</t>
  </si>
  <si>
    <t>жінки,осіб</t>
  </si>
  <si>
    <t>Вінницька обл.</t>
  </si>
  <si>
    <t>Брали участь у громадських роботах та інших роботах тимчасового характеру, ВСЬОГО, осіб</t>
  </si>
  <si>
    <t>Громадські роботи, ВСЬОГО, безробітні</t>
  </si>
  <si>
    <t>Тимчасові роботи, ВСЬОГО, безробітні</t>
  </si>
  <si>
    <t>Громадські і роботи, ВСЬОГО, облік</t>
  </si>
  <si>
    <t>Тимчасові роботи, ВСЬОГО, облік</t>
  </si>
  <si>
    <t xml:space="preserve">А </t>
  </si>
  <si>
    <t>Продовження таблиці</t>
  </si>
  <si>
    <t>Жінки за ЦЗ надання СБ</t>
  </si>
  <si>
    <t>осіб</t>
  </si>
  <si>
    <t>Мали статус безробіт-
ного на початок звітного періоду, осіб</t>
  </si>
  <si>
    <t>Отримали статус протягом звітного періоду, осіб</t>
  </si>
  <si>
    <t>Усього мали статус протя-
гом періоду, осіб</t>
  </si>
  <si>
    <t>з них:</t>
  </si>
  <si>
    <t>Працевла-
штовано,  
осіб</t>
  </si>
  <si>
    <t>Працевлаш-товано шляхом виплати допомоги по безробіттю  одноразово,                                             осіб</t>
  </si>
  <si>
    <t>Працевлаштовано на нові робочі місця безробітних громадян, які недостатньо конкурентоспроможні на ринку праці із здійсненням компенсації роботодавцю  у розмірі єдиного внеску</t>
  </si>
  <si>
    <t>Працевлаштовано безробітних на нові робочі місця в пріоритетних видах економічної діяльності, із здійсненням компенсації витрат суб'єктами малого підприємництва  у розмірі єдиного внеску</t>
  </si>
  <si>
    <t>Чисельність безробіт-
них, які проходили профнавчан-
ня,                                осіб</t>
  </si>
  <si>
    <t xml:space="preserve">Взяли участь у громадських роботах </t>
  </si>
  <si>
    <t>Взяли участь у  інших роботах тимчасового характеру</t>
  </si>
  <si>
    <t>Отримали профоріє-
нтаційні послуги</t>
  </si>
  <si>
    <t>Отримали ваучер для перепідго-товки, спеціалізації, підвищення кваліфікації</t>
  </si>
  <si>
    <t>Підтвердили результати неформа-льного навчання</t>
  </si>
  <si>
    <t>Мають статус безробітного на кінець періоду, осіб</t>
  </si>
  <si>
    <t>отриму-
вали допомо-
гу по безро-
біттю</t>
  </si>
  <si>
    <t xml:space="preserve">Проходять професійне навчання </t>
  </si>
  <si>
    <t>Беруть участь у громадських роботах</t>
  </si>
  <si>
    <t>Беруть участь  у  інших роботах тимчасового характеру</t>
  </si>
  <si>
    <t>Отримують допомогу по безробіттю</t>
  </si>
  <si>
    <t>Всього</t>
  </si>
  <si>
    <t>Кількість осіб, які перебували на обліку на початок звітного періоду</t>
  </si>
  <si>
    <t>Кількість осіб, які перебували на обліку та отримували послуги у звітному періоді</t>
  </si>
  <si>
    <t>з графи 2:</t>
  </si>
  <si>
    <t xml:space="preserve">Зняті з обліку </t>
  </si>
  <si>
    <t>з них,                  у зв'язку з реєстрацією як безробітних</t>
  </si>
  <si>
    <t>Кількість осіб, які перебувають на обліку на кінець звітного періоду</t>
  </si>
  <si>
    <t>Працевла-штовані                         (гр.4+ гр.5)</t>
  </si>
  <si>
    <t xml:space="preserve">у т.ч. </t>
  </si>
  <si>
    <t xml:space="preserve">Взяли участь у громадських та інших роботах тимчасового характеру </t>
  </si>
  <si>
    <t>Отримали профорієн-таційні послуги</t>
  </si>
  <si>
    <t>за направленням державної служби зайнятості</t>
  </si>
  <si>
    <t>самостійно</t>
  </si>
  <si>
    <t>Взяли участь у інших роботах тимчасового характеру</t>
  </si>
  <si>
    <t>6a</t>
  </si>
  <si>
    <t>Усього за ЦЗ надання СБ</t>
  </si>
  <si>
    <t>жінки, безробітні</t>
  </si>
  <si>
    <t>жінки, облік</t>
  </si>
  <si>
    <t>Громадські роботи, жінки безробітні</t>
  </si>
  <si>
    <t>Тимчасові роботи, жінки, безробітні</t>
  </si>
  <si>
    <t>Громадські та тимчасові роботи, жінки, облік</t>
  </si>
  <si>
    <r>
      <t xml:space="preserve">Всього отримали роботу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жінки, осіб</t>
    </r>
  </si>
  <si>
    <t>Брали участь у громадських роботах та інших роботах тимчасового характеру, жінки, осіб</t>
  </si>
  <si>
    <t>Надання послуг Вінницькою обласною службою зайнятості</t>
  </si>
  <si>
    <t>вставити</t>
  </si>
  <si>
    <t>Чисельність зайнятого населення, тис.осіб</t>
  </si>
  <si>
    <t>Чисельність безробітного населення, тис.осіб</t>
  </si>
  <si>
    <t>Рівень безробіття, %</t>
  </si>
  <si>
    <t xml:space="preserve">За даними Головного управління статистики у Вінницькій області 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</si>
  <si>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</si>
  <si>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</si>
  <si>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</si>
  <si>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</si>
  <si>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</si>
  <si>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</si>
  <si>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</si>
  <si>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</si>
  <si>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</si>
  <si>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</si>
  <si>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</si>
  <si>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</si>
  <si>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</si>
  <si>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</si>
  <si>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</si>
  <si>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</si>
  <si>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</si>
  <si>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</si>
  <si>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ПРАВОБЕРЕЖНИЙ РАЙОННИЙ ЦЕНТР ЗАЙНЯТОСТІ М.ВІННИЦІ</t>
  </si>
  <si>
    <r>
      <t xml:space="preserve">Економічна активність населення у середньому за 2016 - 2017 рр.,                                                                                                                                                          по Вінницькій області </t>
    </r>
    <r>
      <rPr>
        <b/>
        <i/>
        <sz val="18"/>
        <rFont val="Times New Roman Cyr"/>
        <family val="1"/>
      </rPr>
      <t>(за статтю)</t>
    </r>
  </si>
  <si>
    <t>2017 р.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</si>
  <si>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</si>
  <si>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</si>
  <si>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</si>
  <si>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</si>
  <si>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</si>
  <si>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</si>
  <si>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</si>
  <si>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</si>
  <si>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</si>
  <si>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</si>
  <si>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Інформація щодо надання послуг зареєстрованим безробітним у Вінницькому обласному ЦЗ
у січні - вересні 2018 року</t>
  </si>
  <si>
    <t>Вінницький міський центр зайнятості</t>
  </si>
  <si>
    <t>Інформація щодо надання послуг особам, які  перебували на обліку у Вінницький ОЦЗ за січень - вересень 2018 року</t>
  </si>
  <si>
    <t xml:space="preserve">  у січні-вересні 2018 року (за статтю)</t>
  </si>
  <si>
    <t>Надання послуг Вінницькою обласною службою зайнятості зареєстрованим безробітним та іншим категоріям громадян у січні-вересні 2018 р.</t>
  </si>
  <si>
    <t>Станом на 1 жовтня 2018 року: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</si>
</sst>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</numFmts>
  <fonts count="91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  <font>
      <b/>
      <sz val="12"/>
      <name val="Times New Roman Cyr"/>
      <family val="0"/>
    </font>
    <font>
      <b/>
      <sz val="14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i/>
      <sz val="10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8"/>
      <name val="Arial Cyr"/>
      <family val="0"/>
    </font>
    <font>
      <sz val="5.75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5.5"/>
      <name val="Arial Cyr"/>
      <family val="0"/>
    </font>
    <font>
      <sz val="14"/>
      <name val="Arial Cyr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double"/>
      <top style="thin"/>
      <bottom style="thin"/>
    </border>
    <border>
      <left style="thin"/>
      <right style="double"/>
      <top style="thin"/>
      <bottom/>
    </border>
    <border>
      <left/>
      <right style="double"/>
      <top style="thin"/>
      <bottom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5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5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5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5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5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6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6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6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6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6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0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9" fillId="0" borderId="0" applyFont="0" applyFill="0" applyBorder="0" applyProtection="0">
      <alignment horizontal="center" vertical="center"/>
    </xf>
    <xf numFmtId="49" fontId="29" fillId="0" borderId="0" applyFont="0" applyFill="0" applyBorder="0" applyProtection="0">
      <alignment horizontal="left" vertical="center" wrapText="1"/>
    </xf>
    <xf numFmtId="49" fontId="27" fillId="0" borderId="0" applyFill="0" applyBorder="0" applyProtection="0">
      <alignment horizontal="left" vertical="center"/>
    </xf>
    <xf numFmtId="49" fontId="28" fillId="0" borderId="3" applyFill="0" applyProtection="0">
      <alignment horizontal="center" vertical="center" wrapText="1"/>
    </xf>
    <xf numFmtId="49" fontId="28" fillId="0" borderId="4" applyFill="0" applyProtection="0">
      <alignment horizontal="center" vertical="center" wrapText="1"/>
    </xf>
    <xf numFmtId="49" fontId="29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1" fillId="0" borderId="6" applyNumberFormat="0" applyFill="0" applyAlignment="0" applyProtection="0"/>
    <xf numFmtId="0" fontId="9" fillId="0" borderId="7" applyNumberFormat="0" applyFill="0" applyAlignment="0" applyProtection="0"/>
    <xf numFmtId="0" fontId="42" fillId="0" borderId="8" applyNumberFormat="0" applyFill="0" applyAlignment="0" applyProtection="0"/>
    <xf numFmtId="0" fontId="10" fillId="0" borderId="9" applyNumberFormat="0" applyFill="0" applyAlignment="0" applyProtection="0"/>
    <xf numFmtId="0" fontId="43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4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5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83" fontId="29" fillId="0" borderId="0" applyFont="0" applyFill="0" applyBorder="0" applyProtection="0">
      <alignment/>
    </xf>
    <xf numFmtId="183" fontId="29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3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" fontId="29" fillId="0" borderId="0" applyFont="0" applyFill="0" applyBorder="0" applyProtection="0">
      <alignment horizontal="right"/>
    </xf>
    <xf numFmtId="49" fontId="29" fillId="0" borderId="0" applyFont="0" applyFill="0" applyBorder="0" applyProtection="0">
      <alignment wrapText="1"/>
    </xf>
    <xf numFmtId="49" fontId="29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0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7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8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49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0" fontId="14" fillId="10" borderId="12" applyNumberFormat="0" applyFont="0" applyAlignment="0" applyProtection="0"/>
    <xf numFmtId="0" fontId="29" fillId="10" borderId="12" applyNumberFormat="0" applyFont="0" applyAlignment="0" applyProtection="0"/>
    <xf numFmtId="0" fontId="29" fillId="10" borderId="12" applyNumberFormat="0" applyFont="0" applyAlignment="0" applyProtection="0"/>
    <xf numFmtId="0" fontId="14" fillId="10" borderId="12" applyNumberFormat="0" applyFont="0" applyAlignment="0" applyProtection="0"/>
    <xf numFmtId="0" fontId="50" fillId="19" borderId="12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304">
    <xf numFmtId="0" fontId="0" fillId="0" borderId="0" xfId="0" applyAlignment="1">
      <alignment/>
    </xf>
    <xf numFmtId="1" fontId="19" fillId="0" borderId="0" xfId="503" applyNumberFormat="1" applyFont="1" applyFill="1" applyProtection="1">
      <alignment/>
      <protection locked="0"/>
    </xf>
    <xf numFmtId="1" fontId="21" fillId="0" borderId="0" xfId="503" applyNumberFormat="1" applyFont="1" applyFill="1" applyBorder="1" applyAlignment="1" applyProtection="1">
      <alignment horizontal="right"/>
      <protection locked="0"/>
    </xf>
    <xf numFmtId="0" fontId="24" fillId="0" borderId="0" xfId="495" applyFont="1">
      <alignment/>
      <protection/>
    </xf>
    <xf numFmtId="0" fontId="33" fillId="0" borderId="0" xfId="507" applyFont="1" applyFill="1" applyBorder="1" applyAlignment="1">
      <alignment horizontal="left"/>
      <protection/>
    </xf>
    <xf numFmtId="0" fontId="34" fillId="0" borderId="0" xfId="495" applyFont="1" applyFill="1" applyAlignment="1">
      <alignment horizontal="center" vertical="center" wrapText="1"/>
      <protection/>
    </xf>
    <xf numFmtId="0" fontId="35" fillId="0" borderId="0" xfId="495" applyFont="1" applyAlignment="1">
      <alignment horizontal="center" vertical="center" wrapText="1"/>
      <protection/>
    </xf>
    <xf numFmtId="0" fontId="34" fillId="0" borderId="0" xfId="495" applyFont="1" applyAlignment="1">
      <alignment horizontal="center" vertical="center" wrapText="1"/>
      <protection/>
    </xf>
    <xf numFmtId="0" fontId="22" fillId="0" borderId="0" xfId="495" applyFont="1">
      <alignment/>
      <protection/>
    </xf>
    <xf numFmtId="0" fontId="37" fillId="0" borderId="0" xfId="495" applyFont="1">
      <alignment/>
      <protection/>
    </xf>
    <xf numFmtId="0" fontId="37" fillId="0" borderId="0" xfId="495" applyFont="1" applyBorder="1">
      <alignment/>
      <protection/>
    </xf>
    <xf numFmtId="0" fontId="24" fillId="0" borderId="0" xfId="495" applyFont="1">
      <alignment/>
      <protection/>
    </xf>
    <xf numFmtId="0" fontId="24" fillId="0" borderId="0" xfId="495" applyFont="1" applyBorder="1">
      <alignment/>
      <protection/>
    </xf>
    <xf numFmtId="0" fontId="24" fillId="0" borderId="0" xfId="495" applyFont="1" applyFill="1">
      <alignment/>
      <protection/>
    </xf>
    <xf numFmtId="0" fontId="52" fillId="0" borderId="19" xfId="495" applyFont="1" applyBorder="1" applyAlignment="1">
      <alignment horizontal="center" vertical="center" wrapText="1"/>
      <protection/>
    </xf>
    <xf numFmtId="49" fontId="23" fillId="0" borderId="20" xfId="495" applyNumberFormat="1" applyFont="1" applyFill="1" applyBorder="1" applyAlignment="1">
      <alignment horizontal="center" vertical="center" wrapText="1"/>
      <protection/>
    </xf>
    <xf numFmtId="49" fontId="23" fillId="0" borderId="3" xfId="495" applyNumberFormat="1" applyFont="1" applyFill="1" applyBorder="1" applyAlignment="1">
      <alignment horizontal="center" vertical="center" wrapText="1"/>
      <protection/>
    </xf>
    <xf numFmtId="0" fontId="20" fillId="17" borderId="21" xfId="495" applyFont="1" applyFill="1" applyBorder="1" applyAlignment="1">
      <alignment horizontal="left" vertical="center" wrapText="1"/>
      <protection/>
    </xf>
    <xf numFmtId="0" fontId="53" fillId="0" borderId="22" xfId="495" applyFont="1" applyBorder="1" applyAlignment="1">
      <alignment vertical="center" wrapText="1"/>
      <protection/>
    </xf>
    <xf numFmtId="0" fontId="20" fillId="0" borderId="22" xfId="495" applyFont="1" applyFill="1" applyBorder="1" applyAlignment="1">
      <alignment horizontal="left" vertical="center" wrapText="1"/>
      <protection/>
    </xf>
    <xf numFmtId="0" fontId="53" fillId="0" borderId="22" xfId="495" applyFont="1" applyFill="1" applyBorder="1" applyAlignment="1">
      <alignment horizontal="left" vertical="center" wrapText="1"/>
      <protection/>
    </xf>
    <xf numFmtId="0" fontId="53" fillId="0" borderId="23" xfId="495" applyFont="1" applyFill="1" applyBorder="1" applyAlignment="1">
      <alignment horizontal="left" vertical="center" wrapText="1"/>
      <protection/>
    </xf>
    <xf numFmtId="1" fontId="53" fillId="0" borderId="0" xfId="503" applyNumberFormat="1" applyFont="1" applyFill="1" applyAlignment="1" applyProtection="1">
      <alignment horizontal="center"/>
      <protection locked="0"/>
    </xf>
    <xf numFmtId="1" fontId="32" fillId="0" borderId="0" xfId="503" applyNumberFormat="1" applyFont="1" applyFill="1" applyProtection="1">
      <alignment/>
      <protection locked="0"/>
    </xf>
    <xf numFmtId="0" fontId="56" fillId="0" borderId="0" xfId="510" applyFont="1" applyFill="1">
      <alignment/>
      <protection/>
    </xf>
    <xf numFmtId="1" fontId="32" fillId="17" borderId="0" xfId="503" applyNumberFormat="1" applyFont="1" applyFill="1" applyBorder="1" applyAlignment="1" applyProtection="1">
      <alignment horizontal="right"/>
      <protection locked="0"/>
    </xf>
    <xf numFmtId="1" fontId="32" fillId="0" borderId="0" xfId="503" applyNumberFormat="1" applyFont="1" applyFill="1" applyBorder="1" applyAlignment="1" applyProtection="1">
      <alignment horizontal="right"/>
      <protection locked="0"/>
    </xf>
    <xf numFmtId="3" fontId="32" fillId="0" borderId="0" xfId="503" applyNumberFormat="1" applyFont="1" applyFill="1" applyBorder="1" applyAlignment="1" applyProtection="1">
      <alignment horizontal="right"/>
      <protection locked="0"/>
    </xf>
    <xf numFmtId="3" fontId="32" fillId="17" borderId="0" xfId="503" applyNumberFormat="1" applyFont="1" applyFill="1" applyBorder="1" applyAlignment="1" applyProtection="1">
      <alignment horizontal="right"/>
      <protection locked="0"/>
    </xf>
    <xf numFmtId="1" fontId="55" fillId="0" borderId="0" xfId="503" applyNumberFormat="1" applyFont="1" applyFill="1" applyBorder="1" applyAlignment="1" applyProtection="1">
      <alignment/>
      <protection locked="0"/>
    </xf>
    <xf numFmtId="1" fontId="55" fillId="17" borderId="0" xfId="503" applyNumberFormat="1" applyFont="1" applyFill="1" applyBorder="1" applyAlignment="1" applyProtection="1">
      <alignment/>
      <protection locked="0"/>
    </xf>
    <xf numFmtId="1" fontId="32" fillId="17" borderId="0" xfId="503" applyNumberFormat="1" applyFont="1" applyFill="1" applyBorder="1" applyAlignment="1" applyProtection="1">
      <alignment horizontal="center"/>
      <protection locked="0"/>
    </xf>
    <xf numFmtId="3" fontId="54" fillId="0" borderId="0" xfId="503" applyNumberFormat="1" applyFont="1" applyFill="1" applyAlignment="1" applyProtection="1">
      <alignment horizontal="center" vertical="center"/>
      <protection locked="0"/>
    </xf>
    <xf numFmtId="3" fontId="54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3" applyNumberFormat="1" applyFont="1" applyFill="1" applyBorder="1" applyAlignment="1" applyProtection="1">
      <alignment horizontal="left" wrapText="1" shrinkToFit="1"/>
      <protection locked="0"/>
    </xf>
    <xf numFmtId="0" fontId="20" fillId="0" borderId="24" xfId="495" applyFont="1" applyFill="1" applyBorder="1" applyAlignment="1">
      <alignment horizontal="left" vertical="center" wrapText="1"/>
      <protection/>
    </xf>
    <xf numFmtId="0" fontId="31" fillId="0" borderId="0" xfId="495" applyFont="1">
      <alignment/>
      <protection/>
    </xf>
    <xf numFmtId="49" fontId="31" fillId="0" borderId="25" xfId="495" applyNumberFormat="1" applyFont="1" applyFill="1" applyBorder="1" applyAlignment="1">
      <alignment horizontal="center" vertical="center" wrapText="1"/>
      <protection/>
    </xf>
    <xf numFmtId="49" fontId="31" fillId="0" borderId="26" xfId="495" applyNumberFormat="1" applyFont="1" applyFill="1" applyBorder="1" applyAlignment="1">
      <alignment horizontal="center" vertical="center" wrapText="1"/>
      <protection/>
    </xf>
    <xf numFmtId="49" fontId="31" fillId="0" borderId="27" xfId="495" applyNumberFormat="1" applyFont="1" applyFill="1" applyBorder="1" applyAlignment="1">
      <alignment horizontal="center" vertical="center" wrapText="1"/>
      <protection/>
    </xf>
    <xf numFmtId="49" fontId="31" fillId="0" borderId="28" xfId="495" applyNumberFormat="1" applyFont="1" applyFill="1" applyBorder="1" applyAlignment="1">
      <alignment horizontal="center" vertical="center" wrapText="1"/>
      <protection/>
    </xf>
    <xf numFmtId="49" fontId="31" fillId="0" borderId="29" xfId="495" applyNumberFormat="1" applyFont="1" applyFill="1" applyBorder="1" applyAlignment="1">
      <alignment horizontal="center" vertical="center" wrapText="1"/>
      <protection/>
    </xf>
    <xf numFmtId="49" fontId="31" fillId="0" borderId="30" xfId="495" applyNumberFormat="1" applyFont="1" applyFill="1" applyBorder="1" applyAlignment="1">
      <alignment horizontal="center" vertical="center" wrapText="1"/>
      <protection/>
    </xf>
    <xf numFmtId="0" fontId="31" fillId="0" borderId="20" xfId="495" applyFont="1" applyBorder="1" applyAlignment="1">
      <alignment horizontal="center" vertical="center" wrapText="1"/>
      <protection/>
    </xf>
    <xf numFmtId="0" fontId="39" fillId="0" borderId="26" xfId="495" applyFont="1" applyBorder="1" applyAlignment="1">
      <alignment horizontal="center" vertical="center" wrapText="1"/>
      <protection/>
    </xf>
    <xf numFmtId="49" fontId="52" fillId="0" borderId="22" xfId="495" applyNumberFormat="1" applyFont="1" applyFill="1" applyBorder="1" applyAlignment="1">
      <alignment horizontal="center" vertical="center" wrapText="1"/>
      <protection/>
    </xf>
    <xf numFmtId="1" fontId="58" fillId="0" borderId="0" xfId="503" applyNumberFormat="1" applyFont="1" applyFill="1" applyBorder="1" applyAlignment="1" applyProtection="1">
      <alignment/>
      <protection locked="0"/>
    </xf>
    <xf numFmtId="1" fontId="51" fillId="0" borderId="0" xfId="503" applyNumberFormat="1" applyFont="1" applyFill="1" applyAlignment="1" applyProtection="1">
      <alignment horizontal="left"/>
      <protection locked="0"/>
    </xf>
    <xf numFmtId="1" fontId="51" fillId="0" borderId="0" xfId="503" applyNumberFormat="1" applyFont="1" applyFill="1" applyBorder="1" applyProtection="1">
      <alignment/>
      <protection locked="0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1" fontId="51" fillId="0" borderId="0" xfId="503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1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58" fillId="0" borderId="0" xfId="506" applyFont="1" applyFill="1" applyAlignment="1">
      <alignment horizontal="center"/>
      <protection/>
    </xf>
    <xf numFmtId="0" fontId="20" fillId="0" borderId="3" xfId="500" applyFont="1" applyFill="1" applyBorder="1" applyAlignment="1">
      <alignment horizontal="center" vertical="center" wrapText="1"/>
      <protection/>
    </xf>
    <xf numFmtId="0" fontId="20" fillId="0" borderId="31" xfId="500" applyFont="1" applyFill="1" applyBorder="1" applyAlignment="1">
      <alignment horizontal="center" vertical="center" wrapText="1"/>
      <protection/>
    </xf>
    <xf numFmtId="0" fontId="20" fillId="0" borderId="31" xfId="506" applyFont="1" applyBorder="1" applyAlignment="1">
      <alignment horizontal="center" vertical="center" wrapText="1"/>
      <protection/>
    </xf>
    <xf numFmtId="0" fontId="53" fillId="0" borderId="31" xfId="506" applyFont="1" applyBorder="1" applyAlignment="1">
      <alignment horizontal="center" vertical="center" wrapText="1"/>
      <protection/>
    </xf>
    <xf numFmtId="0" fontId="53" fillId="17" borderId="3" xfId="506" applyFont="1" applyFill="1" applyBorder="1" applyAlignment="1">
      <alignment horizontal="center" vertical="center" wrapText="1"/>
      <protection/>
    </xf>
    <xf numFmtId="0" fontId="32" fillId="0" borderId="0" xfId="509" applyFont="1" applyAlignment="1">
      <alignment vertical="center" wrapText="1"/>
      <protection/>
    </xf>
    <xf numFmtId="0" fontId="60" fillId="0" borderId="0" xfId="509" applyFont="1" applyAlignment="1">
      <alignment vertical="center" wrapText="1"/>
      <protection/>
    </xf>
    <xf numFmtId="0" fontId="20" fillId="17" borderId="3" xfId="509" applyFont="1" applyFill="1" applyBorder="1" applyAlignment="1">
      <alignment vertical="center" wrapText="1"/>
      <protection/>
    </xf>
    <xf numFmtId="181" fontId="60" fillId="0" borderId="0" xfId="509" applyNumberFormat="1" applyFont="1" applyAlignment="1">
      <alignment vertical="center" wrapText="1"/>
      <protection/>
    </xf>
    <xf numFmtId="0" fontId="20" fillId="0" borderId="3" xfId="506" applyFont="1" applyBorder="1" applyAlignment="1">
      <alignment horizontal="left" vertical="center" wrapText="1"/>
      <protection/>
    </xf>
    <xf numFmtId="0" fontId="20" fillId="0" borderId="3" xfId="509" applyFont="1" applyBorder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0" fontId="20" fillId="0" borderId="3" xfId="500" applyFont="1" applyBorder="1" applyAlignment="1">
      <alignment vertical="center" wrapText="1"/>
      <protection/>
    </xf>
    <xf numFmtId="181" fontId="20" fillId="0" borderId="3" xfId="500" applyNumberFormat="1" applyFont="1" applyFill="1" applyBorder="1" applyAlignment="1">
      <alignment horizontal="center" vertical="center" wrapText="1"/>
      <protection/>
    </xf>
    <xf numFmtId="182" fontId="20" fillId="0" borderId="3" xfId="500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6" fillId="0" borderId="3" xfId="503" applyNumberFormat="1" applyFont="1" applyFill="1" applyBorder="1" applyAlignment="1" applyProtection="1">
      <alignment horizontal="center" vertical="center"/>
      <protection locked="0"/>
    </xf>
    <xf numFmtId="1" fontId="66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3" applyNumberFormat="1" applyFont="1" applyFill="1" applyBorder="1" applyAlignment="1" applyProtection="1">
      <alignment horizontal="center" vertical="center"/>
      <protection locked="0"/>
    </xf>
    <xf numFmtId="0" fontId="64" fillId="0" borderId="3" xfId="503" applyNumberFormat="1" applyFont="1" applyFill="1" applyBorder="1" applyAlignment="1" applyProtection="1">
      <alignment horizontal="left" vertical="center" wrapText="1" shrinkToFit="1"/>
      <protection/>
    </xf>
    <xf numFmtId="3" fontId="64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67" fillId="17" borderId="3" xfId="503" applyNumberFormat="1" applyFont="1" applyFill="1" applyBorder="1" applyAlignment="1" applyProtection="1">
      <alignment horizontal="center" vertical="center"/>
      <protection/>
    </xf>
    <xf numFmtId="3" fontId="64" fillId="17" borderId="3" xfId="503" applyNumberFormat="1" applyFont="1" applyFill="1" applyBorder="1" applyAlignment="1" applyProtection="1">
      <alignment horizontal="center" vertical="center"/>
      <protection/>
    </xf>
    <xf numFmtId="0" fontId="19" fillId="0" borderId="3" xfId="511" applyFont="1" applyFill="1" applyBorder="1" applyAlignment="1">
      <alignment horizontal="left" vertical="center"/>
      <protection/>
    </xf>
    <xf numFmtId="3" fontId="19" fillId="0" borderId="3" xfId="511" applyNumberFormat="1" applyFont="1" applyFill="1" applyBorder="1" applyAlignment="1">
      <alignment horizontal="center" vertical="center"/>
      <protection/>
    </xf>
    <xf numFmtId="3" fontId="19" fillId="17" borderId="3" xfId="503" applyNumberFormat="1" applyFont="1" applyFill="1" applyBorder="1" applyAlignment="1" applyProtection="1">
      <alignment horizontal="center" vertical="center"/>
      <protection locked="0"/>
    </xf>
    <xf numFmtId="181" fontId="67" fillId="17" borderId="3" xfId="503" applyNumberFormat="1" applyFont="1" applyFill="1" applyBorder="1" applyAlignment="1" applyProtection="1">
      <alignment horizontal="center" vertical="center"/>
      <protection locked="0"/>
    </xf>
    <xf numFmtId="3" fontId="19" fillId="17" borderId="3" xfId="503" applyNumberFormat="1" applyFont="1" applyFill="1" applyBorder="1" applyAlignment="1" applyProtection="1">
      <alignment horizontal="center" vertical="center"/>
      <protection/>
    </xf>
    <xf numFmtId="0" fontId="19" fillId="0" borderId="3" xfId="505" applyFont="1" applyFill="1" applyBorder="1" applyAlignment="1">
      <alignment horizontal="left" vertical="center"/>
      <protection/>
    </xf>
    <xf numFmtId="3" fontId="19" fillId="0" borderId="3" xfId="505" applyNumberFormat="1" applyFont="1" applyFill="1" applyBorder="1" applyAlignment="1">
      <alignment horizontal="center" vertical="center"/>
      <protection/>
    </xf>
    <xf numFmtId="0" fontId="19" fillId="0" borderId="3" xfId="505" applyFont="1" applyFill="1" applyBorder="1" applyAlignment="1">
      <alignment horizontal="left" vertical="center" wrapText="1"/>
      <protection/>
    </xf>
    <xf numFmtId="3" fontId="19" fillId="0" borderId="3" xfId="505" applyNumberFormat="1" applyFont="1" applyFill="1" applyBorder="1" applyAlignment="1">
      <alignment horizontal="center" vertical="center" wrapText="1"/>
      <protection/>
    </xf>
    <xf numFmtId="1" fontId="66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49" fontId="52" fillId="0" borderId="20" xfId="495" applyNumberFormat="1" applyFont="1" applyFill="1" applyBorder="1" applyAlignment="1">
      <alignment horizontal="center" vertical="center" wrapText="1"/>
      <protection/>
    </xf>
    <xf numFmtId="1" fontId="53" fillId="0" borderId="0" xfId="503" applyNumberFormat="1" applyFont="1" applyFill="1" applyBorder="1" applyAlignment="1" applyProtection="1">
      <alignment horizontal="center"/>
      <protection locked="0"/>
    </xf>
    <xf numFmtId="3" fontId="70" fillId="0" borderId="3" xfId="503" applyNumberFormat="1" applyFont="1" applyFill="1" applyBorder="1" applyAlignment="1" applyProtection="1">
      <alignment horizontal="center" vertical="center"/>
      <protection locked="0"/>
    </xf>
    <xf numFmtId="1" fontId="70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70" fillId="0" borderId="3" xfId="503" applyNumberFormat="1" applyFont="1" applyFill="1" applyBorder="1" applyAlignment="1" applyProtection="1">
      <alignment horizontal="center" vertical="center"/>
      <protection locked="0"/>
    </xf>
    <xf numFmtId="1" fontId="70" fillId="0" borderId="0" xfId="503" applyNumberFormat="1" applyFont="1" applyFill="1" applyBorder="1" applyAlignment="1" applyProtection="1">
      <alignment/>
      <protection locked="0"/>
    </xf>
    <xf numFmtId="1" fontId="71" fillId="0" borderId="0" xfId="503" applyNumberFormat="1" applyFont="1" applyFill="1" applyBorder="1" applyAlignment="1" applyProtection="1">
      <alignment/>
      <protection locked="0"/>
    </xf>
    <xf numFmtId="181" fontId="64" fillId="17" borderId="3" xfId="503" applyNumberFormat="1" applyFont="1" applyFill="1" applyBorder="1" applyAlignment="1" applyProtection="1">
      <alignment horizontal="center" vertical="center"/>
      <protection/>
    </xf>
    <xf numFmtId="1" fontId="32" fillId="0" borderId="0" xfId="503" applyNumberFormat="1" applyFont="1" applyFill="1" applyBorder="1" applyAlignment="1" applyProtection="1">
      <alignment/>
      <protection locked="0"/>
    </xf>
    <xf numFmtId="1" fontId="72" fillId="17" borderId="3" xfId="503" applyNumberFormat="1" applyFont="1" applyFill="1" applyBorder="1" applyAlignment="1" applyProtection="1">
      <alignment horizontal="center" vertical="center" wrapText="1"/>
      <protection locked="0"/>
    </xf>
    <xf numFmtId="1" fontId="19" fillId="17" borderId="3" xfId="503" applyNumberFormat="1" applyFont="1" applyFill="1" applyBorder="1" applyAlignment="1" applyProtection="1">
      <alignment horizontal="center" vertical="center"/>
      <protection/>
    </xf>
    <xf numFmtId="1" fontId="56" fillId="0" borderId="0" xfId="510" applyNumberFormat="1" applyFont="1" applyFill="1">
      <alignment/>
      <protection/>
    </xf>
    <xf numFmtId="1" fontId="64" fillId="17" borderId="3" xfId="503" applyNumberFormat="1" applyFont="1" applyFill="1" applyBorder="1" applyAlignment="1" applyProtection="1">
      <alignment horizontal="center" vertical="center"/>
      <protection/>
    </xf>
    <xf numFmtId="181" fontId="64" fillId="17" borderId="3" xfId="503" applyNumberFormat="1" applyFont="1" applyFill="1" applyBorder="1" applyAlignment="1" applyProtection="1">
      <alignment horizontal="center" vertical="center"/>
      <protection locked="0"/>
    </xf>
    <xf numFmtId="3" fontId="64" fillId="17" borderId="3" xfId="503" applyNumberFormat="1" applyFont="1" applyFill="1" applyBorder="1" applyAlignment="1" applyProtection="1">
      <alignment horizontal="center" vertical="center"/>
      <protection locked="0"/>
    </xf>
    <xf numFmtId="0" fontId="77" fillId="8" borderId="3" xfId="510" applyFont="1" applyFill="1" applyBorder="1" applyAlignment="1">
      <alignment horizontal="left" vertical="center"/>
      <protection/>
    </xf>
    <xf numFmtId="0" fontId="78" fillId="8" borderId="3" xfId="510" applyFont="1" applyFill="1" applyBorder="1" applyAlignment="1">
      <alignment horizontal="left" vertical="center"/>
      <protection/>
    </xf>
    <xf numFmtId="3" fontId="79" fillId="17" borderId="3" xfId="503" applyNumberFormat="1" applyFont="1" applyFill="1" applyBorder="1" applyAlignment="1" applyProtection="1">
      <alignment horizontal="center" vertical="center"/>
      <protection locked="0"/>
    </xf>
    <xf numFmtId="3" fontId="79" fillId="17" borderId="3" xfId="503" applyNumberFormat="1" applyFont="1" applyFill="1" applyBorder="1" applyAlignment="1" applyProtection="1">
      <alignment horizontal="center" vertical="center"/>
      <protection/>
    </xf>
    <xf numFmtId="1" fontId="80" fillId="8" borderId="32" xfId="0" applyNumberFormat="1" applyFont="1" applyFill="1" applyBorder="1" applyAlignment="1">
      <alignment horizontal="center" vertical="center"/>
    </xf>
    <xf numFmtId="182" fontId="80" fillId="8" borderId="3" xfId="0" applyNumberFormat="1" applyFont="1" applyFill="1" applyBorder="1" applyAlignment="1">
      <alignment horizontal="center" vertical="center"/>
    </xf>
    <xf numFmtId="182" fontId="80" fillId="8" borderId="32" xfId="0" applyNumberFormat="1" applyFont="1" applyFill="1" applyBorder="1" applyAlignment="1">
      <alignment horizontal="center" vertical="center"/>
    </xf>
    <xf numFmtId="0" fontId="22" fillId="0" borderId="3" xfId="510" applyFont="1" applyFill="1" applyBorder="1" applyAlignment="1">
      <alignment horizontal="center" vertical="center" wrapText="1"/>
      <protection/>
    </xf>
    <xf numFmtId="0" fontId="81" fillId="0" borderId="3" xfId="510" applyFont="1" applyFill="1" applyBorder="1" applyAlignment="1">
      <alignment horizontal="center" vertical="center" wrapText="1"/>
      <protection/>
    </xf>
    <xf numFmtId="0" fontId="37" fillId="0" borderId="3" xfId="510" applyFont="1" applyFill="1" applyBorder="1" applyAlignment="1">
      <alignment horizontal="center" vertical="center" wrapText="1"/>
      <protection/>
    </xf>
    <xf numFmtId="3" fontId="31" fillId="24" borderId="3" xfId="510" applyNumberFormat="1" applyFont="1" applyFill="1" applyBorder="1" applyAlignment="1">
      <alignment horizontal="center" vertical="center"/>
      <protection/>
    </xf>
    <xf numFmtId="1" fontId="31" fillId="0" borderId="3" xfId="510" applyNumberFormat="1" applyFont="1" applyFill="1" applyBorder="1" applyAlignment="1">
      <alignment horizontal="center" vertical="center"/>
      <protection/>
    </xf>
    <xf numFmtId="3" fontId="31" fillId="0" borderId="3" xfId="510" applyNumberFormat="1" applyFont="1" applyFill="1" applyBorder="1" applyAlignment="1">
      <alignment horizontal="center" vertical="center"/>
      <protection/>
    </xf>
    <xf numFmtId="1" fontId="19" fillId="0" borderId="0" xfId="0" applyNumberFormat="1" applyFont="1" applyAlignment="1" applyProtection="1">
      <alignment/>
      <protection locked="0"/>
    </xf>
    <xf numFmtId="1" fontId="71" fillId="0" borderId="0" xfId="0" applyNumberFormat="1" applyFont="1" applyAlignment="1" applyProtection="1">
      <alignment wrapText="1"/>
      <protection locked="0"/>
    </xf>
    <xf numFmtId="1" fontId="82" fillId="0" borderId="0" xfId="0" applyNumberFormat="1" applyFont="1" applyAlignment="1" applyProtection="1">
      <alignment horizontal="right"/>
      <protection locked="0"/>
    </xf>
    <xf numFmtId="1" fontId="65" fillId="0" borderId="33" xfId="0" applyNumberFormat="1" applyFont="1" applyBorder="1" applyAlignment="1" applyProtection="1">
      <alignment/>
      <protection locked="0"/>
    </xf>
    <xf numFmtId="1" fontId="64" fillId="0" borderId="33" xfId="0" applyNumberFormat="1" applyFont="1" applyFill="1" applyBorder="1" applyAlignment="1" applyProtection="1">
      <alignment horizontal="center"/>
      <protection locked="0"/>
    </xf>
    <xf numFmtId="1" fontId="21" fillId="0" borderId="33" xfId="0" applyNumberFormat="1" applyFont="1" applyFill="1" applyBorder="1" applyAlignment="1" applyProtection="1">
      <alignment horizontal="right"/>
      <protection locked="0"/>
    </xf>
    <xf numFmtId="1" fontId="19" fillId="0" borderId="34" xfId="0" applyNumberFormat="1" applyFont="1" applyFill="1" applyBorder="1" applyAlignment="1" applyProtection="1">
      <alignment horizontal="center" vertical="center" wrapText="1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Border="1" applyAlignment="1" applyProtection="1">
      <alignment horizontal="center"/>
      <protection/>
    </xf>
    <xf numFmtId="1" fontId="83" fillId="0" borderId="34" xfId="0" applyNumberFormat="1" applyFont="1" applyFill="1" applyBorder="1" applyAlignment="1" applyProtection="1">
      <alignment horizontal="center" vertical="center"/>
      <protection locked="0"/>
    </xf>
    <xf numFmtId="1" fontId="21" fillId="0" borderId="3" xfId="0" applyNumberFormat="1" applyFont="1" applyFill="1" applyBorder="1" applyAlignment="1" applyProtection="1">
      <alignment horizontal="right" vertical="center"/>
      <protection locked="0"/>
    </xf>
    <xf numFmtId="1" fontId="21" fillId="0" borderId="3" xfId="0" applyNumberFormat="1" applyFont="1" applyFill="1" applyBorder="1" applyAlignment="1" applyProtection="1">
      <alignment horizontal="right"/>
      <protection locked="0"/>
    </xf>
    <xf numFmtId="1" fontId="21" fillId="0" borderId="0" xfId="0" applyNumberFormat="1" applyFont="1" applyFill="1" applyBorder="1" applyAlignment="1" applyProtection="1">
      <alignment horizontal="right"/>
      <protection locked="0"/>
    </xf>
    <xf numFmtId="1" fontId="65" fillId="0" borderId="3" xfId="0" applyNumberFormat="1" applyFont="1" applyFill="1" applyBorder="1" applyAlignment="1" applyProtection="1">
      <alignment horizontal="right" vertical="center"/>
      <protection locked="0"/>
    </xf>
    <xf numFmtId="1" fontId="21" fillId="0" borderId="3" xfId="0" applyNumberFormat="1" applyFont="1" applyBorder="1" applyAlignment="1" applyProtection="1">
      <alignment horizontal="right"/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" fontId="21" fillId="0" borderId="0" xfId="0" applyNumberFormat="1" applyFont="1" applyBorder="1" applyAlignment="1" applyProtection="1">
      <alignment horizontal="left" wrapText="1" shrinkToFit="1"/>
      <protection locked="0"/>
    </xf>
    <xf numFmtId="1" fontId="19" fillId="0" borderId="0" xfId="0" applyNumberFormat="1" applyFont="1" applyFill="1" applyAlignment="1" applyProtection="1">
      <alignment/>
      <protection locked="0"/>
    </xf>
    <xf numFmtId="1" fontId="83" fillId="0" borderId="35" xfId="0" applyNumberFormat="1" applyFont="1" applyFill="1" applyBorder="1" applyAlignment="1" applyProtection="1">
      <alignment horizontal="center" vertical="center"/>
      <protection locked="0"/>
    </xf>
    <xf numFmtId="1" fontId="21" fillId="0" borderId="3" xfId="0" applyNumberFormat="1" applyFont="1" applyFill="1" applyBorder="1" applyAlignment="1" applyProtection="1">
      <alignment horizontal="center"/>
      <protection locked="0"/>
    </xf>
    <xf numFmtId="1" fontId="21" fillId="0" borderId="3" xfId="0" applyNumberFormat="1" applyFont="1" applyFill="1" applyBorder="1" applyAlignment="1" applyProtection="1">
      <alignment horizontal="left"/>
      <protection locked="0"/>
    </xf>
    <xf numFmtId="1" fontId="21" fillId="0" borderId="3" xfId="0" applyNumberFormat="1" applyFont="1" applyFill="1" applyBorder="1" applyAlignment="1" applyProtection="1">
      <alignment horizontal="center" vertical="center"/>
      <protection locked="0"/>
    </xf>
    <xf numFmtId="1" fontId="19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3" xfId="0" applyNumberFormat="1" applyFont="1" applyBorder="1" applyAlignment="1" applyProtection="1">
      <alignment horizontal="left"/>
      <protection locked="0"/>
    </xf>
    <xf numFmtId="1" fontId="21" fillId="0" borderId="3" xfId="0" applyNumberFormat="1" applyFont="1" applyBorder="1" applyAlignment="1" applyProtection="1">
      <alignment horizontal="center" vertical="center"/>
      <protection locked="0"/>
    </xf>
    <xf numFmtId="1" fontId="19" fillId="0" borderId="0" xfId="0" applyNumberFormat="1" applyFont="1" applyBorder="1" applyAlignment="1" applyProtection="1">
      <alignment horizontal="center" vertical="center"/>
      <protection locked="0"/>
    </xf>
    <xf numFmtId="1" fontId="21" fillId="0" borderId="0" xfId="0" applyNumberFormat="1" applyFont="1" applyBorder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Border="1" applyAlignment="1" applyProtection="1">
      <alignment/>
      <protection locked="0"/>
    </xf>
    <xf numFmtId="1" fontId="21" fillId="0" borderId="0" xfId="0" applyNumberFormat="1" applyFont="1" applyFill="1" applyBorder="1" applyAlignment="1" applyProtection="1">
      <alignment/>
      <protection locked="0"/>
    </xf>
    <xf numFmtId="1" fontId="38" fillId="0" borderId="0" xfId="503" applyNumberFormat="1" applyFont="1" applyFill="1" applyAlignment="1" applyProtection="1">
      <alignment horizontal="center" vertical="center" wrapText="1"/>
      <protection locked="0"/>
    </xf>
    <xf numFmtId="1" fontId="64" fillId="0" borderId="0" xfId="0" applyNumberFormat="1" applyFont="1" applyFill="1" applyBorder="1" applyAlignment="1" applyProtection="1">
      <alignment horizontal="center"/>
      <protection locked="0"/>
    </xf>
    <xf numFmtId="1" fontId="58" fillId="17" borderId="3" xfId="503" applyNumberFormat="1" applyFont="1" applyFill="1" applyBorder="1" applyAlignment="1" applyProtection="1">
      <alignment horizontal="center" vertical="center"/>
      <protection locked="0"/>
    </xf>
    <xf numFmtId="1" fontId="58" fillId="17" borderId="3" xfId="503" applyNumberFormat="1" applyFont="1" applyFill="1" applyBorder="1" applyAlignment="1" applyProtection="1">
      <alignment horizontal="center" vertical="center"/>
      <protection/>
    </xf>
    <xf numFmtId="3" fontId="58" fillId="17" borderId="3" xfId="503" applyNumberFormat="1" applyFont="1" applyFill="1" applyBorder="1" applyAlignment="1" applyProtection="1">
      <alignment horizontal="center" vertical="center"/>
      <protection/>
    </xf>
    <xf numFmtId="3" fontId="58" fillId="17" borderId="3" xfId="503" applyNumberFormat="1" applyFont="1" applyFill="1" applyBorder="1" applyAlignment="1" applyProtection="1">
      <alignment horizontal="center" vertical="center"/>
      <protection locked="0"/>
    </xf>
    <xf numFmtId="182" fontId="84" fillId="24" borderId="3" xfId="0" applyNumberFormat="1" applyFont="1" applyFill="1" applyBorder="1" applyAlignment="1">
      <alignment horizontal="center" vertical="center"/>
    </xf>
    <xf numFmtId="3" fontId="58" fillId="0" borderId="3" xfId="503" applyNumberFormat="1" applyFont="1" applyFill="1" applyBorder="1" applyAlignment="1" applyProtection="1">
      <alignment horizontal="center" vertical="center"/>
      <protection/>
    </xf>
    <xf numFmtId="3" fontId="79" fillId="0" borderId="3" xfId="503" applyNumberFormat="1" applyFont="1" applyFill="1" applyBorder="1" applyAlignment="1" applyProtection="1">
      <alignment horizontal="center" vertical="center"/>
      <protection locked="0"/>
    </xf>
    <xf numFmtId="3" fontId="58" fillId="0" borderId="3" xfId="503" applyNumberFormat="1" applyFont="1" applyFill="1" applyBorder="1" applyAlignment="1" applyProtection="1">
      <alignment horizontal="center" vertical="center"/>
      <protection locked="0"/>
    </xf>
    <xf numFmtId="3" fontId="79" fillId="0" borderId="3" xfId="503" applyNumberFormat="1" applyFont="1" applyFill="1" applyBorder="1" applyAlignment="1" applyProtection="1">
      <alignment horizontal="center" vertical="center"/>
      <protection/>
    </xf>
    <xf numFmtId="1" fontId="58" fillId="0" borderId="3" xfId="503" applyNumberFormat="1" applyFont="1" applyFill="1" applyBorder="1" applyAlignment="1" applyProtection="1">
      <alignment horizontal="center" vertical="center"/>
      <protection/>
    </xf>
    <xf numFmtId="1" fontId="58" fillId="0" borderId="3" xfId="503" applyNumberFormat="1" applyFont="1" applyFill="1" applyBorder="1" applyAlignment="1" applyProtection="1">
      <alignment horizontal="center" vertical="center"/>
      <protection locked="0"/>
    </xf>
    <xf numFmtId="182" fontId="84" fillId="0" borderId="3" xfId="0" applyNumberFormat="1" applyFont="1" applyFill="1" applyBorder="1" applyAlignment="1">
      <alignment horizontal="center" vertical="center"/>
    </xf>
    <xf numFmtId="1" fontId="80" fillId="8" borderId="3" xfId="0" applyNumberFormat="1" applyFont="1" applyFill="1" applyBorder="1" applyAlignment="1">
      <alignment horizontal="center" vertical="center"/>
    </xf>
    <xf numFmtId="182" fontId="80" fillId="8" borderId="34" xfId="0" applyNumberFormat="1" applyFont="1" applyFill="1" applyBorder="1" applyAlignment="1">
      <alignment horizontal="center" vertical="center"/>
    </xf>
    <xf numFmtId="1" fontId="84" fillId="0" borderId="3" xfId="0" applyNumberFormat="1" applyFont="1" applyFill="1" applyBorder="1" applyAlignment="1">
      <alignment horizontal="center" vertical="center"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81" fontId="20" fillId="0" borderId="3" xfId="506" applyNumberFormat="1" applyFont="1" applyFill="1" applyBorder="1" applyAlignment="1">
      <alignment horizontal="center" vertical="center" wrapText="1"/>
      <protection/>
    </xf>
    <xf numFmtId="181" fontId="61" fillId="0" borderId="3" xfId="506" applyNumberFormat="1" applyFont="1" applyFill="1" applyBorder="1" applyAlignment="1">
      <alignment horizontal="center" vertical="center" wrapText="1"/>
      <protection/>
    </xf>
    <xf numFmtId="3" fontId="20" fillId="0" borderId="3" xfId="500" applyNumberFormat="1" applyFont="1" applyFill="1" applyBorder="1" applyAlignment="1">
      <alignment horizontal="center" vertical="center" wrapText="1"/>
      <protection/>
    </xf>
    <xf numFmtId="3" fontId="79" fillId="50" borderId="3" xfId="511" applyNumberFormat="1" applyFont="1" applyFill="1" applyBorder="1" applyAlignment="1">
      <alignment horizontal="center" vertical="center"/>
      <protection/>
    </xf>
    <xf numFmtId="3" fontId="79" fillId="50" borderId="3" xfId="505" applyNumberFormat="1" applyFont="1" applyFill="1" applyBorder="1" applyAlignment="1">
      <alignment horizontal="center" vertical="center"/>
      <protection/>
    </xf>
    <xf numFmtId="3" fontId="79" fillId="50" borderId="3" xfId="505" applyNumberFormat="1" applyFont="1" applyFill="1" applyBorder="1" applyAlignment="1">
      <alignment horizontal="center" vertical="center" wrapText="1"/>
      <protection/>
    </xf>
    <xf numFmtId="3" fontId="79" fillId="50" borderId="3" xfId="503" applyNumberFormat="1" applyFont="1" applyFill="1" applyBorder="1" applyAlignment="1" applyProtection="1">
      <alignment horizontal="center" vertical="center" wrapText="1" shrinkToFit="1"/>
      <protection locked="0"/>
    </xf>
    <xf numFmtId="1" fontId="79" fillId="50" borderId="3" xfId="503" applyNumberFormat="1" applyFont="1" applyFill="1" applyBorder="1" applyAlignment="1" applyProtection="1">
      <alignment horizontal="center"/>
      <protection locked="0"/>
    </xf>
    <xf numFmtId="3" fontId="21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/>
    </xf>
    <xf numFmtId="182" fontId="0" fillId="0" borderId="3" xfId="0" applyNumberFormat="1" applyBorder="1" applyAlignment="1">
      <alignment/>
    </xf>
    <xf numFmtId="0" fontId="17" fillId="0" borderId="3" xfId="0" applyFont="1" applyBorder="1" applyAlignment="1">
      <alignment/>
    </xf>
    <xf numFmtId="181" fontId="23" fillId="0" borderId="36" xfId="495" applyNumberFormat="1" applyFont="1" applyFill="1" applyBorder="1" applyAlignment="1">
      <alignment horizontal="center" vertical="center"/>
      <protection/>
    </xf>
    <xf numFmtId="181" fontId="23" fillId="0" borderId="37" xfId="495" applyNumberFormat="1" applyFont="1" applyFill="1" applyBorder="1" applyAlignment="1">
      <alignment horizontal="center" vertical="center"/>
      <protection/>
    </xf>
    <xf numFmtId="181" fontId="52" fillId="0" borderId="21" xfId="495" applyNumberFormat="1" applyFont="1" applyFill="1" applyBorder="1" applyAlignment="1">
      <alignment horizontal="center" vertical="center"/>
      <protection/>
    </xf>
    <xf numFmtId="181" fontId="52" fillId="0" borderId="38" xfId="495" applyNumberFormat="1" applyFont="1" applyFill="1" applyBorder="1" applyAlignment="1">
      <alignment horizontal="center" vertical="center"/>
      <protection/>
    </xf>
    <xf numFmtId="181" fontId="52" fillId="0" borderId="20" xfId="495" applyNumberFormat="1" applyFont="1" applyFill="1" applyBorder="1" applyAlignment="1">
      <alignment horizontal="center" vertical="center"/>
      <protection/>
    </xf>
    <xf numFmtId="181" fontId="52" fillId="0" borderId="3" xfId="495" applyNumberFormat="1" applyFont="1" applyFill="1" applyBorder="1" applyAlignment="1">
      <alignment horizontal="center" vertical="center"/>
      <protection/>
    </xf>
    <xf numFmtId="181" fontId="52" fillId="0" borderId="22" xfId="495" applyNumberFormat="1" applyFont="1" applyFill="1" applyBorder="1" applyAlignment="1">
      <alignment horizontal="center" vertical="center"/>
      <protection/>
    </xf>
    <xf numFmtId="181" fontId="52" fillId="0" borderId="39" xfId="495" applyNumberFormat="1" applyFont="1" applyFill="1" applyBorder="1" applyAlignment="1">
      <alignment horizontal="center" vertical="center"/>
      <protection/>
    </xf>
    <xf numFmtId="181" fontId="23" fillId="0" borderId="20" xfId="495" applyNumberFormat="1" applyFont="1" applyFill="1" applyBorder="1" applyAlignment="1">
      <alignment horizontal="center" vertical="center"/>
      <protection/>
    </xf>
    <xf numFmtId="181" fontId="23" fillId="0" borderId="3" xfId="495" applyNumberFormat="1" applyFont="1" applyFill="1" applyBorder="1" applyAlignment="1">
      <alignment horizontal="center" vertical="center"/>
      <protection/>
    </xf>
    <xf numFmtId="181" fontId="52" fillId="0" borderId="40" xfId="495" applyNumberFormat="1" applyFont="1" applyFill="1" applyBorder="1" applyAlignment="1">
      <alignment horizontal="center" vertical="center"/>
      <protection/>
    </xf>
    <xf numFmtId="181" fontId="52" fillId="0" borderId="31" xfId="495" applyNumberFormat="1" applyFont="1" applyFill="1" applyBorder="1" applyAlignment="1">
      <alignment horizontal="center" vertical="center"/>
      <protection/>
    </xf>
    <xf numFmtId="181" fontId="52" fillId="0" borderId="23" xfId="495" applyNumberFormat="1" applyFont="1" applyFill="1" applyBorder="1" applyAlignment="1">
      <alignment horizontal="center" vertical="center"/>
      <protection/>
    </xf>
    <xf numFmtId="181" fontId="52" fillId="0" borderId="41" xfId="495" applyNumberFormat="1" applyFont="1" applyFill="1" applyBorder="1" applyAlignment="1">
      <alignment horizontal="center" vertical="center"/>
      <protection/>
    </xf>
    <xf numFmtId="181" fontId="23" fillId="0" borderId="42" xfId="495" applyNumberFormat="1" applyFont="1" applyFill="1" applyBorder="1" applyAlignment="1">
      <alignment horizontal="center" vertical="center"/>
      <protection/>
    </xf>
    <xf numFmtId="181" fontId="23" fillId="0" borderId="43" xfId="495" applyNumberFormat="1" applyFont="1" applyFill="1" applyBorder="1" applyAlignment="1">
      <alignment horizontal="center" vertical="center"/>
      <protection/>
    </xf>
    <xf numFmtId="181" fontId="52" fillId="0" borderId="24" xfId="495" applyNumberFormat="1" applyFont="1" applyFill="1" applyBorder="1" applyAlignment="1">
      <alignment horizontal="center" vertical="center"/>
      <protection/>
    </xf>
    <xf numFmtId="181" fontId="52" fillId="0" borderId="44" xfId="495" applyNumberFormat="1" applyFont="1" applyFill="1" applyBorder="1" applyAlignment="1">
      <alignment horizontal="center" vertical="center"/>
      <protection/>
    </xf>
    <xf numFmtId="1" fontId="72" fillId="0" borderId="0" xfId="0" applyNumberFormat="1" applyFont="1" applyAlignment="1" applyProtection="1">
      <alignment/>
      <protection locked="0"/>
    </xf>
    <xf numFmtId="0" fontId="65" fillId="0" borderId="34" xfId="0" applyFont="1" applyBorder="1" applyAlignment="1">
      <alignment horizontal="center" vertical="center"/>
    </xf>
    <xf numFmtId="1" fontId="64" fillId="0" borderId="0" xfId="0" applyNumberFormat="1" applyFont="1" applyFill="1" applyAlignment="1" applyProtection="1">
      <alignment vertical="center"/>
      <protection locked="0"/>
    </xf>
    <xf numFmtId="0" fontId="21" fillId="0" borderId="3" xfId="0" applyFont="1" applyBorder="1" applyAlignment="1">
      <alignment horizontal="left"/>
    </xf>
    <xf numFmtId="0" fontId="21" fillId="0" borderId="3" xfId="0" applyFont="1" applyBorder="1" applyAlignment="1">
      <alignment horizontal="center"/>
    </xf>
    <xf numFmtId="1" fontId="19" fillId="0" borderId="0" xfId="0" applyNumberFormat="1" applyFont="1" applyFill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" fontId="21" fillId="0" borderId="0" xfId="0" applyNumberFormat="1" applyFont="1" applyAlignment="1" applyProtection="1">
      <alignment/>
      <protection locked="0"/>
    </xf>
    <xf numFmtId="1" fontId="21" fillId="0" borderId="0" xfId="0" applyNumberFormat="1" applyFont="1" applyFill="1" applyAlignment="1" applyProtection="1">
      <alignment/>
      <protection locked="0"/>
    </xf>
    <xf numFmtId="0" fontId="65" fillId="0" borderId="34" xfId="0" applyFont="1" applyBorder="1" applyAlignment="1">
      <alignment horizontal="center" vertical="center" wrapText="1" shrinkToFit="1"/>
    </xf>
    <xf numFmtId="0" fontId="21" fillId="0" borderId="3" xfId="0" applyFont="1" applyBorder="1" applyAlignment="1">
      <alignment horizontal="left" vertical="center" wrapText="1" shrinkToFit="1"/>
    </xf>
    <xf numFmtId="0" fontId="21" fillId="0" borderId="3" xfId="0" applyFont="1" applyBorder="1" applyAlignment="1">
      <alignment horizontal="right" vertical="center"/>
    </xf>
    <xf numFmtId="1" fontId="21" fillId="0" borderId="0" xfId="0" applyNumberFormat="1" applyFont="1" applyFill="1" applyAlignment="1" applyProtection="1">
      <alignment horizontal="right"/>
      <protection locked="0"/>
    </xf>
    <xf numFmtId="1" fontId="21" fillId="0" borderId="3" xfId="0" applyNumberFormat="1" applyFont="1" applyFill="1" applyBorder="1" applyAlignment="1" applyProtection="1">
      <alignment horizontal="left" wrapText="1" shrinkToFit="1"/>
      <protection locked="0"/>
    </xf>
    <xf numFmtId="1" fontId="21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1" fontId="21" fillId="0" borderId="3" xfId="0" applyNumberFormat="1" applyFont="1" applyBorder="1" applyAlignment="1" applyProtection="1">
      <alignment horizontal="left" wrapText="1" shrinkToFit="1"/>
      <protection locked="0"/>
    </xf>
    <xf numFmtId="1" fontId="21" fillId="0" borderId="0" xfId="0" applyNumberFormat="1" applyFont="1" applyAlignment="1" applyProtection="1">
      <alignment horizontal="left" wrapText="1" shrinkToFit="1"/>
      <protection locked="0"/>
    </xf>
    <xf numFmtId="1" fontId="21" fillId="0" borderId="0" xfId="0" applyNumberFormat="1" applyFont="1" applyAlignment="1" applyProtection="1">
      <alignment horizontal="right"/>
      <protection locked="0"/>
    </xf>
    <xf numFmtId="1" fontId="90" fillId="35" borderId="3" xfId="0" applyNumberFormat="1" applyFont="1" applyFill="1" applyBorder="1" applyAlignment="1">
      <alignment horizontal="center"/>
    </xf>
    <xf numFmtId="1" fontId="72" fillId="0" borderId="0" xfId="0" applyNumberFormat="1" applyFont="1" applyBorder="1" applyAlignment="1" applyProtection="1">
      <alignment/>
      <protection locked="0"/>
    </xf>
    <xf numFmtId="0" fontId="65" fillId="8" borderId="34" xfId="0" applyNumberFormat="1" applyFont="1" applyFill="1" applyBorder="1" applyAlignment="1" applyProtection="1">
      <alignment horizontal="center" vertical="center" wrapText="1" shrinkToFit="1"/>
      <protection/>
    </xf>
    <xf numFmtId="0" fontId="65" fillId="8" borderId="34" xfId="0" applyNumberFormat="1" applyFont="1" applyFill="1" applyBorder="1" applyAlignment="1" applyProtection="1">
      <alignment horizontal="center" vertical="center"/>
      <protection/>
    </xf>
    <xf numFmtId="1" fontId="83" fillId="8" borderId="34" xfId="0" applyNumberFormat="1" applyFont="1" applyFill="1" applyBorder="1" applyAlignment="1" applyProtection="1">
      <alignment horizontal="center" vertical="center"/>
      <protection locked="0"/>
    </xf>
    <xf numFmtId="1" fontId="64" fillId="0" borderId="0" xfId="0" applyNumberFormat="1" applyFont="1" applyFill="1" applyBorder="1" applyAlignment="1" applyProtection="1">
      <alignment vertical="center"/>
      <protection locked="0"/>
    </xf>
    <xf numFmtId="0" fontId="21" fillId="0" borderId="3" xfId="0" applyNumberFormat="1" applyFont="1" applyBorder="1" applyAlignment="1" applyProtection="1">
      <alignment horizontal="left" vertical="center"/>
      <protection/>
    </xf>
    <xf numFmtId="0" fontId="21" fillId="0" borderId="3" xfId="0" applyNumberFormat="1" applyFont="1" applyBorder="1" applyAlignment="1" applyProtection="1">
      <alignment horizontal="right" vertical="center"/>
      <protection/>
    </xf>
    <xf numFmtId="1" fontId="21" fillId="0" borderId="3" xfId="0" applyNumberFormat="1" applyFont="1" applyFill="1" applyBorder="1" applyAlignment="1" applyProtection="1">
      <alignment horizontal="left" vertical="center"/>
      <protection locked="0"/>
    </xf>
    <xf numFmtId="1" fontId="21" fillId="0" borderId="3" xfId="0" applyNumberFormat="1" applyFont="1" applyBorder="1" applyAlignment="1" applyProtection="1">
      <alignment horizontal="left" vertical="center"/>
      <protection locked="0"/>
    </xf>
    <xf numFmtId="0" fontId="79" fillId="0" borderId="3" xfId="0" applyNumberFormat="1" applyFont="1" applyBorder="1" applyAlignment="1" applyProtection="1">
      <alignment horizontal="left" vertical="center"/>
      <protection/>
    </xf>
    <xf numFmtId="1" fontId="79" fillId="0" borderId="3" xfId="0" applyNumberFormat="1" applyFont="1" applyFill="1" applyBorder="1" applyAlignment="1" applyProtection="1">
      <alignment horizontal="left" vertical="center"/>
      <protection locked="0"/>
    </xf>
    <xf numFmtId="1" fontId="79" fillId="0" borderId="3" xfId="0" applyNumberFormat="1" applyFont="1" applyBorder="1" applyAlignment="1" applyProtection="1">
      <alignment horizontal="left" vertical="center"/>
      <protection locked="0"/>
    </xf>
    <xf numFmtId="0" fontId="19" fillId="0" borderId="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1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495" applyFont="1" applyBorder="1" applyAlignment="1">
      <alignment horizontal="center" vertical="center" wrapText="1"/>
      <protection/>
    </xf>
    <xf numFmtId="0" fontId="23" fillId="0" borderId="45" xfId="495" applyFont="1" applyFill="1" applyBorder="1" applyAlignment="1">
      <alignment horizontal="center" vertical="center" wrapText="1"/>
      <protection/>
    </xf>
    <xf numFmtId="0" fontId="23" fillId="0" borderId="46" xfId="495" applyFont="1" applyFill="1" applyBorder="1" applyAlignment="1">
      <alignment horizontal="center" vertical="center" wrapText="1"/>
      <protection/>
    </xf>
    <xf numFmtId="0" fontId="36" fillId="0" borderId="0" xfId="508" applyFont="1" applyBorder="1" applyAlignment="1">
      <alignment horizontal="left" vertical="center" wrapText="1"/>
      <protection/>
    </xf>
    <xf numFmtId="0" fontId="23" fillId="0" borderId="45" xfId="495" applyFont="1" applyBorder="1" applyAlignment="1">
      <alignment horizontal="center" vertical="center"/>
      <protection/>
    </xf>
    <xf numFmtId="0" fontId="23" fillId="0" borderId="47" xfId="495" applyFont="1" applyBorder="1" applyAlignment="1">
      <alignment horizontal="center" vertical="center"/>
      <protection/>
    </xf>
    <xf numFmtId="0" fontId="23" fillId="0" borderId="46" xfId="495" applyFont="1" applyBorder="1" applyAlignment="1">
      <alignment horizontal="center" vertical="center"/>
      <protection/>
    </xf>
    <xf numFmtId="0" fontId="38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2" xfId="509" applyFont="1" applyBorder="1" applyAlignment="1">
      <alignment horizontal="center" vertical="center" wrapText="1"/>
      <protection/>
    </xf>
    <xf numFmtId="0" fontId="20" fillId="0" borderId="48" xfId="509" applyFont="1" applyBorder="1" applyAlignment="1">
      <alignment horizontal="center" vertical="center" wrapText="1"/>
      <protection/>
    </xf>
    <xf numFmtId="0" fontId="20" fillId="0" borderId="49" xfId="509" applyFont="1" applyBorder="1" applyAlignment="1">
      <alignment horizontal="center" vertical="center" wrapText="1"/>
      <protection/>
    </xf>
    <xf numFmtId="1" fontId="21" fillId="0" borderId="50" xfId="503" applyNumberFormat="1" applyFont="1" applyFill="1" applyBorder="1" applyAlignment="1" applyProtection="1">
      <alignment horizontal="center" vertical="center" wrapText="1"/>
      <protection/>
    </xf>
    <xf numFmtId="1" fontId="21" fillId="0" borderId="51" xfId="503" applyNumberFormat="1" applyFont="1" applyFill="1" applyBorder="1" applyAlignment="1" applyProtection="1">
      <alignment horizontal="center" vertical="center" wrapText="1"/>
      <protection/>
    </xf>
    <xf numFmtId="1" fontId="21" fillId="0" borderId="50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1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0" xfId="504" applyNumberFormat="1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1" fontId="38" fillId="0" borderId="0" xfId="503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65" fillId="0" borderId="3" xfId="503" applyNumberFormat="1" applyFont="1" applyFill="1" applyBorder="1" applyAlignment="1" applyProtection="1">
      <alignment horizontal="left"/>
      <protection locked="0"/>
    </xf>
    <xf numFmtId="0" fontId="0" fillId="0" borderId="52" xfId="0" applyBorder="1" applyAlignment="1">
      <alignment horizontal="center" vertical="center" wrapText="1"/>
    </xf>
    <xf numFmtId="0" fontId="31" fillId="0" borderId="3" xfId="510" applyFont="1" applyFill="1" applyBorder="1" applyAlignment="1">
      <alignment horizontal="center" vertical="center" wrapText="1"/>
      <protection/>
    </xf>
    <xf numFmtId="0" fontId="77" fillId="0" borderId="3" xfId="510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>
      <alignment horizontal="center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4" xfId="0" applyNumberFormat="1" applyFont="1" applyFill="1" applyBorder="1" applyAlignment="1" applyProtection="1">
      <alignment horizontal="center" vertical="center" wrapText="1"/>
      <protection/>
    </xf>
    <xf numFmtId="1" fontId="19" fillId="0" borderId="32" xfId="0" applyNumberFormat="1" applyFont="1" applyFill="1" applyBorder="1" applyAlignment="1" applyProtection="1">
      <alignment horizontal="center" vertical="center" wrapText="1"/>
      <protection/>
    </xf>
    <xf numFmtId="1" fontId="19" fillId="0" borderId="56" xfId="0" applyNumberFormat="1" applyFont="1" applyFill="1" applyBorder="1" applyAlignment="1" applyProtection="1">
      <alignment horizontal="center" vertical="center" wrapText="1"/>
      <protection/>
    </xf>
    <xf numFmtId="1" fontId="72" fillId="0" borderId="3" xfId="0" applyNumberFormat="1" applyFont="1" applyFill="1" applyBorder="1" applyAlignment="1" applyProtection="1">
      <alignment horizontal="center" vertical="center" wrapText="1"/>
      <protection/>
    </xf>
    <xf numFmtId="1" fontId="19" fillId="0" borderId="3" xfId="0" applyNumberFormat="1" applyFont="1" applyBorder="1" applyAlignment="1" applyProtection="1">
      <alignment horizontal="center" vertical="center" wrapText="1"/>
      <protection locked="0"/>
    </xf>
    <xf numFmtId="1" fontId="71" fillId="0" borderId="0" xfId="0" applyNumberFormat="1" applyFont="1" applyBorder="1" applyAlignment="1" applyProtection="1">
      <alignment horizontal="center" wrapText="1"/>
      <protection locked="0"/>
    </xf>
    <xf numFmtId="1" fontId="83" fillId="0" borderId="34" xfId="0" applyNumberFormat="1" applyFont="1" applyBorder="1" applyAlignment="1" applyProtection="1">
      <alignment horizontal="center"/>
      <protection locked="0"/>
    </xf>
    <xf numFmtId="1" fontId="83" fillId="0" borderId="32" xfId="0" applyNumberFormat="1" applyFont="1" applyBorder="1" applyAlignment="1" applyProtection="1">
      <alignment horizontal="center"/>
      <protection locked="0"/>
    </xf>
    <xf numFmtId="1" fontId="83" fillId="0" borderId="56" xfId="0" applyNumberFormat="1" applyFont="1" applyBorder="1" applyAlignment="1" applyProtection="1">
      <alignment horizontal="center"/>
      <protection locked="0"/>
    </xf>
    <xf numFmtId="0" fontId="0" fillId="0" borderId="32" xfId="0" applyBorder="1" applyAlignment="1">
      <alignment/>
    </xf>
    <xf numFmtId="0" fontId="0" fillId="0" borderId="56" xfId="0" applyBorder="1" applyAlignment="1">
      <alignment/>
    </xf>
    <xf numFmtId="1" fontId="71" fillId="0" borderId="0" xfId="0" applyNumberFormat="1" applyFont="1" applyAlignment="1" applyProtection="1">
      <alignment horizontal="center" wrapText="1"/>
      <protection locked="0"/>
    </xf>
    <xf numFmtId="0" fontId="0" fillId="0" borderId="32" xfId="0" applyBorder="1" applyAlignment="1">
      <alignment/>
    </xf>
    <xf numFmtId="0" fontId="0" fillId="0" borderId="56" xfId="0" applyBorder="1" applyAlignment="1">
      <alignment/>
    </xf>
    <xf numFmtId="1" fontId="19" fillId="0" borderId="52" xfId="0" applyNumberFormat="1" applyFont="1" applyFill="1" applyBorder="1" applyAlignment="1" applyProtection="1">
      <alignment horizontal="center" vertical="center" wrapText="1"/>
      <protection/>
    </xf>
    <xf numFmtId="1" fontId="65" fillId="0" borderId="33" xfId="0" applyNumberFormat="1" applyFont="1" applyBorder="1" applyAlignment="1" applyProtection="1">
      <alignment horizontal="left" vertical="top"/>
      <protection locked="0"/>
    </xf>
    <xf numFmtId="1" fontId="19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33" xfId="0" applyBorder="1" applyAlignment="1">
      <alignment/>
    </xf>
    <xf numFmtId="1" fontId="21" fillId="0" borderId="23" xfId="503" applyNumberFormat="1" applyFont="1" applyFill="1" applyBorder="1" applyAlignment="1" applyProtection="1">
      <alignment horizontal="center" vertical="center" wrapText="1"/>
      <protection/>
    </xf>
    <xf numFmtId="1" fontId="21" fillId="0" borderId="57" xfId="503" applyNumberFormat="1" applyFont="1" applyFill="1" applyBorder="1" applyAlignment="1" applyProtection="1">
      <alignment horizontal="center" vertical="center" wrapText="1"/>
      <protection/>
    </xf>
    <xf numFmtId="1" fontId="21" fillId="0" borderId="58" xfId="503" applyNumberFormat="1" applyFont="1" applyFill="1" applyBorder="1" applyAlignment="1" applyProtection="1">
      <alignment horizontal="center" vertical="center" wrapText="1"/>
      <protection/>
    </xf>
    <xf numFmtId="1" fontId="21" fillId="0" borderId="23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7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58" xfId="503" applyNumberFormat="1" applyFont="1" applyFill="1" applyBorder="1" applyAlignment="1" applyProtection="1">
      <alignment horizontal="center" vertical="center" wrapText="1"/>
      <protection locked="0"/>
    </xf>
    <xf numFmtId="1" fontId="21" fillId="0" borderId="23" xfId="504" applyNumberFormat="1" applyFont="1" applyFill="1" applyBorder="1" applyAlignment="1" applyProtection="1">
      <alignment horizontal="center" vertical="center" wrapText="1"/>
      <protection/>
    </xf>
    <xf numFmtId="1" fontId="21" fillId="0" borderId="57" xfId="504" applyNumberFormat="1" applyFont="1" applyFill="1" applyBorder="1" applyAlignment="1" applyProtection="1">
      <alignment horizontal="center" vertical="center" wrapText="1"/>
      <protection/>
    </xf>
    <xf numFmtId="1" fontId="21" fillId="0" borderId="58" xfId="504" applyNumberFormat="1" applyFont="1" applyFill="1" applyBorder="1" applyAlignment="1" applyProtection="1">
      <alignment horizontal="center" vertical="center" wrapText="1"/>
      <protection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Табл. 3.15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Чисельність зайнятого населення, тис.осіб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7"/>
          <c:w val="0.94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жінки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546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Лист2!$C$3:$D$3</c:f>
              <c:numCach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Лист2!$C$4:$C$5</c:f>
              <c:numCache>
                <c:ptCount val="2"/>
                <c:pt idx="0">
                  <c:v>315</c:v>
                </c:pt>
                <c:pt idx="1">
                  <c:v>359.9</c:v>
                </c:pt>
              </c:numCache>
            </c:numRef>
          </c:val>
        </c:ser>
        <c:ser>
          <c:idx val="1"/>
          <c:order val="1"/>
          <c:tx>
            <c:strRef>
              <c:f>Лист2!$B$5</c:f>
              <c:strCache>
                <c:ptCount val="1"/>
                <c:pt idx="0">
                  <c:v>чоловіки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Лист2!$C$3:$D$3</c:f>
              <c:numCach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Лист2!$D$4:$D$5</c:f>
              <c:numCache>
                <c:ptCount val="2"/>
                <c:pt idx="0">
                  <c:v>312.8</c:v>
                </c:pt>
                <c:pt idx="1">
                  <c:v>346</c:v>
                </c:pt>
              </c:numCache>
            </c:numRef>
          </c:val>
        </c:ser>
        <c:axId val="4115604"/>
        <c:axId val="37040437"/>
      </c:barChart>
      <c:catAx>
        <c:axId val="411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37040437"/>
        <c:crosses val="autoZero"/>
        <c:auto val="1"/>
        <c:lblOffset val="100"/>
        <c:noMultiLvlLbl val="0"/>
      </c:catAx>
      <c:valAx>
        <c:axId val="37040437"/>
        <c:scaling>
          <c:orientation val="minMax"/>
        </c:scaling>
        <c:axPos val="l"/>
        <c:delete val="1"/>
        <c:majorTickMark val="out"/>
        <c:minorTickMark val="none"/>
        <c:tickLblPos val="nextTo"/>
        <c:crossAx val="41156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85"/>
          <c:y val="0.1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Рівень зайнятості,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97"/>
          <c:w val="0.9592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Лист2!$B$9</c:f>
              <c:strCache>
                <c:ptCount val="1"/>
                <c:pt idx="0">
                  <c:v>жінки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Лист2!$C$8:$D$8</c:f>
              <c:numCach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Лист2!$C$9:$C$10</c:f>
              <c:numCache>
                <c:ptCount val="2"/>
                <c:pt idx="0">
                  <c:v>51.4</c:v>
                </c:pt>
                <c:pt idx="1">
                  <c:v>64.6</c:v>
                </c:pt>
              </c:numCache>
            </c:numRef>
          </c:val>
        </c:ser>
        <c:ser>
          <c:idx val="1"/>
          <c:order val="1"/>
          <c:tx>
            <c:strRef>
              <c:f>Лист2!$B$10</c:f>
              <c:strCache>
                <c:ptCount val="1"/>
                <c:pt idx="0">
                  <c:v>чоловіки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Лист2!$C$8:$D$8</c:f>
              <c:numCach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Лист2!$D$9:$D$10</c:f>
              <c:numCache>
                <c:ptCount val="2"/>
                <c:pt idx="0">
                  <c:v>51.4</c:v>
                </c:pt>
                <c:pt idx="1">
                  <c:v>62.4</c:v>
                </c:pt>
              </c:numCache>
            </c:numRef>
          </c:val>
        </c:ser>
        <c:axId val="64928478"/>
        <c:axId val="47485391"/>
      </c:barChart>
      <c:catAx>
        <c:axId val="6492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47485391"/>
        <c:crosses val="autoZero"/>
        <c:auto val="1"/>
        <c:lblOffset val="100"/>
        <c:noMultiLvlLbl val="0"/>
      </c:catAx>
      <c:valAx>
        <c:axId val="47485391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4928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675"/>
          <c:y val="0.14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Чисельність безробітного населення, тис.осіб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33325"/>
          <c:w val="0.9465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Лист2!$B$14</c:f>
              <c:strCache>
                <c:ptCount val="1"/>
                <c:pt idx="0">
                  <c:v>жінки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100000">
                  <a:srgbClr val="4617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Лист2!$C$13:$D$13</c:f>
              <c:numCach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Лист2!$C$14:$C$15</c:f>
              <c:numCache>
                <c:ptCount val="2"/>
                <c:pt idx="0">
                  <c:v>32.3</c:v>
                </c:pt>
                <c:pt idx="1">
                  <c:v>34</c:v>
                </c:pt>
              </c:numCache>
            </c:numRef>
          </c:val>
        </c:ser>
        <c:ser>
          <c:idx val="1"/>
          <c:order val="1"/>
          <c:tx>
            <c:strRef>
              <c:f>Лист2!$B$15</c:f>
              <c:strCache>
                <c:ptCount val="1"/>
                <c:pt idx="0">
                  <c:v>чоловіки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Лист2!$C$13:$D$13</c:f>
              <c:numCach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Лист2!$D$14:$D$15</c:f>
              <c:numCache>
                <c:ptCount val="2"/>
                <c:pt idx="0">
                  <c:v>33.5</c:v>
                </c:pt>
                <c:pt idx="1">
                  <c:v>37.5</c:v>
                </c:pt>
              </c:numCache>
            </c:numRef>
          </c:val>
        </c:ser>
        <c:axId val="24715336"/>
        <c:axId val="21111433"/>
      </c:barChart>
      <c:catAx>
        <c:axId val="2471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21111433"/>
        <c:crosses val="autoZero"/>
        <c:auto val="0"/>
        <c:lblOffset val="100"/>
        <c:noMultiLvlLbl val="0"/>
      </c:catAx>
      <c:valAx>
        <c:axId val="21111433"/>
        <c:scaling>
          <c:orientation val="minMax"/>
        </c:scaling>
        <c:axPos val="l"/>
        <c:delete val="1"/>
        <c:majorTickMark val="out"/>
        <c:minorTickMark val="none"/>
        <c:tickLblPos val="nextTo"/>
        <c:crossAx val="2471533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7"/>
          <c:y val="0.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Рівень безробітя,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95"/>
          <c:w val="0.947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Лист2!$B$19</c:f>
              <c:strCache>
                <c:ptCount val="1"/>
                <c:pt idx="0">
                  <c:v>жінки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Лист2!$C$18:$D$18</c:f>
              <c:numCach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Лист2!$C$19:$C$20</c:f>
              <c:numCache>
                <c:ptCount val="2"/>
                <c:pt idx="0">
                  <c:v>9.3</c:v>
                </c:pt>
                <c:pt idx="1">
                  <c:v>8.6</c:v>
                </c:pt>
              </c:numCache>
            </c:numRef>
          </c:val>
        </c:ser>
        <c:ser>
          <c:idx val="1"/>
          <c:order val="1"/>
          <c:tx>
            <c:strRef>
              <c:f>Лист2!$B$20</c:f>
              <c:strCache>
                <c:ptCount val="1"/>
                <c:pt idx="0">
                  <c:v>чоловіки</c:v>
                </c:pt>
              </c:strCache>
            </c:strRef>
          </c:tx>
          <c:spPr>
            <a:gradFill rotWithShape="1">
              <a:gsLst>
                <a:gs pos="0">
                  <a:srgbClr val="003366"/>
                </a:gs>
                <a:gs pos="100000">
                  <a:srgbClr val="00172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Лист2!$C$18:$D$18</c:f>
              <c:numCache>
                <c:ptCount val="2"/>
                <c:pt idx="0">
                  <c:v>2015</c:v>
                </c:pt>
                <c:pt idx="1">
                  <c:v>2016</c:v>
                </c:pt>
              </c:numCache>
            </c:numRef>
          </c:cat>
          <c:val>
            <c:numRef>
              <c:f>Лист2!$D$19:$D$20</c:f>
              <c:numCache>
                <c:ptCount val="2"/>
                <c:pt idx="0">
                  <c:v>9.7</c:v>
                </c:pt>
                <c:pt idx="1">
                  <c:v>9.8</c:v>
                </c:pt>
              </c:numCache>
            </c:numRef>
          </c:val>
        </c:ser>
        <c:axId val="55785170"/>
        <c:axId val="32304483"/>
      </c:barChart>
      <c:catAx>
        <c:axId val="55785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/>
            </a:pPr>
          </a:p>
        </c:txPr>
        <c:crossAx val="32304483"/>
        <c:crosses val="autoZero"/>
        <c:auto val="1"/>
        <c:lblOffset val="100"/>
        <c:noMultiLvlLbl val="0"/>
      </c:catAx>
      <c:valAx>
        <c:axId val="32304483"/>
        <c:scaling>
          <c:orientation val="minMax"/>
        </c:scaling>
        <c:axPos val="l"/>
        <c:delete val="1"/>
        <c:majorTickMark val="out"/>
        <c:minorTickMark val="none"/>
        <c:tickLblPos val="nextTo"/>
        <c:crossAx val="557851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825"/>
          <c:y val="0.1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28575</xdr:rowOff>
    </xdr:from>
    <xdr:to>
      <xdr:col>6</xdr:col>
      <xdr:colOff>285750</xdr:colOff>
      <xdr:row>14</xdr:row>
      <xdr:rowOff>180975</xdr:rowOff>
    </xdr:to>
    <xdr:graphicFrame>
      <xdr:nvGraphicFramePr>
        <xdr:cNvPr id="1" name="Chart 1"/>
        <xdr:cNvGraphicFramePr/>
      </xdr:nvGraphicFramePr>
      <xdr:xfrm>
        <a:off x="571500" y="409575"/>
        <a:ext cx="33718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15</xdr:row>
      <xdr:rowOff>76200</xdr:rowOff>
    </xdr:from>
    <xdr:to>
      <xdr:col>6</xdr:col>
      <xdr:colOff>285750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581025" y="2933700"/>
        <a:ext cx="3362325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2</xdr:row>
      <xdr:rowOff>28575</xdr:rowOff>
    </xdr:from>
    <xdr:to>
      <xdr:col>13</xdr:col>
      <xdr:colOff>266700</xdr:colOff>
      <xdr:row>14</xdr:row>
      <xdr:rowOff>28575</xdr:rowOff>
    </xdr:to>
    <xdr:graphicFrame>
      <xdr:nvGraphicFramePr>
        <xdr:cNvPr id="3" name="Chart 3"/>
        <xdr:cNvGraphicFramePr/>
      </xdr:nvGraphicFramePr>
      <xdr:xfrm>
        <a:off x="4905375" y="409575"/>
        <a:ext cx="32861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15</xdr:row>
      <xdr:rowOff>0</xdr:rowOff>
    </xdr:from>
    <xdr:to>
      <xdr:col>13</xdr:col>
      <xdr:colOff>285750</xdr:colOff>
      <xdr:row>26</xdr:row>
      <xdr:rowOff>180975</xdr:rowOff>
    </xdr:to>
    <xdr:graphicFrame>
      <xdr:nvGraphicFramePr>
        <xdr:cNvPr id="4" name="Chart 4"/>
        <xdr:cNvGraphicFramePr/>
      </xdr:nvGraphicFramePr>
      <xdr:xfrm>
        <a:off x="4886325" y="2857500"/>
        <a:ext cx="3324225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E9" sqref="E9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240" t="s">
        <v>160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241" t="s">
        <v>34</v>
      </c>
      <c r="C3" s="242"/>
      <c r="D3" s="244" t="s">
        <v>0</v>
      </c>
      <c r="E3" s="245"/>
      <c r="F3" s="245"/>
      <c r="G3" s="246"/>
      <c r="H3" s="244" t="s">
        <v>2</v>
      </c>
      <c r="I3" s="245"/>
      <c r="J3" s="245"/>
      <c r="K3" s="246"/>
    </row>
    <row r="4" spans="1:11" s="8" customFormat="1" ht="39.75" customHeight="1">
      <c r="A4" s="44"/>
      <c r="B4" s="15" t="s">
        <v>40</v>
      </c>
      <c r="C4" s="15" t="s">
        <v>161</v>
      </c>
      <c r="D4" s="15" t="s">
        <v>40</v>
      </c>
      <c r="E4" s="45" t="s">
        <v>56</v>
      </c>
      <c r="F4" s="16" t="s">
        <v>161</v>
      </c>
      <c r="G4" s="45" t="s">
        <v>57</v>
      </c>
      <c r="H4" s="15" t="s">
        <v>40</v>
      </c>
      <c r="I4" s="45" t="s">
        <v>58</v>
      </c>
      <c r="J4" s="16" t="s">
        <v>161</v>
      </c>
      <c r="K4" s="94" t="s">
        <v>59</v>
      </c>
    </row>
    <row r="5" spans="1:11" s="36" customFormat="1" ht="16.5" customHeight="1">
      <c r="A5" s="43" t="s">
        <v>1</v>
      </c>
      <c r="B5" s="37" t="s">
        <v>46</v>
      </c>
      <c r="C5" s="38" t="s">
        <v>47</v>
      </c>
      <c r="D5" s="39" t="s">
        <v>48</v>
      </c>
      <c r="E5" s="40" t="s">
        <v>49</v>
      </c>
      <c r="F5" s="39" t="s">
        <v>50</v>
      </c>
      <c r="G5" s="41" t="s">
        <v>51</v>
      </c>
      <c r="H5" s="42" t="s">
        <v>52</v>
      </c>
      <c r="I5" s="40" t="s">
        <v>53</v>
      </c>
      <c r="J5" s="39" t="s">
        <v>54</v>
      </c>
      <c r="K5" s="41" t="s">
        <v>55</v>
      </c>
    </row>
    <row r="6" spans="1:11" s="8" customFormat="1" ht="53.25" customHeight="1">
      <c r="A6" s="17" t="s">
        <v>43</v>
      </c>
      <c r="B6" s="187">
        <v>729.8</v>
      </c>
      <c r="C6" s="187">
        <v>717.4</v>
      </c>
      <c r="D6" s="188">
        <v>346.3</v>
      </c>
      <c r="E6" s="189">
        <f>ROUND(D6/B6*100,1)</f>
        <v>47.5</v>
      </c>
      <c r="F6" s="188">
        <v>345</v>
      </c>
      <c r="G6" s="190">
        <f>ROUND(F6/C6*100,1)</f>
        <v>48.1</v>
      </c>
      <c r="H6" s="188">
        <v>383.5</v>
      </c>
      <c r="I6" s="189">
        <f>ROUND(H6/B6*100,1)</f>
        <v>52.5</v>
      </c>
      <c r="J6" s="188">
        <v>372.4</v>
      </c>
      <c r="K6" s="190">
        <f>ROUND(J6/C6*100,1)</f>
        <v>51.9</v>
      </c>
    </row>
    <row r="7" spans="1:11" s="8" customFormat="1" ht="54" customHeight="1">
      <c r="A7" s="18" t="s">
        <v>35</v>
      </c>
      <c r="B7" s="191">
        <v>62.8</v>
      </c>
      <c r="C7" s="191">
        <v>61.9</v>
      </c>
      <c r="D7" s="192">
        <v>56.9</v>
      </c>
      <c r="E7" s="193" t="s">
        <v>45</v>
      </c>
      <c r="F7" s="192">
        <v>56.8</v>
      </c>
      <c r="G7" s="194" t="s">
        <v>45</v>
      </c>
      <c r="H7" s="192">
        <v>69.2</v>
      </c>
      <c r="I7" s="193" t="s">
        <v>45</v>
      </c>
      <c r="J7" s="192">
        <v>67.5</v>
      </c>
      <c r="K7" s="194" t="s">
        <v>45</v>
      </c>
    </row>
    <row r="8" spans="1:11" s="8" customFormat="1" ht="53.25" customHeight="1">
      <c r="A8" s="19" t="s">
        <v>36</v>
      </c>
      <c r="B8" s="195">
        <v>658.8</v>
      </c>
      <c r="C8" s="195">
        <v>640.9</v>
      </c>
      <c r="D8" s="196">
        <v>312.8</v>
      </c>
      <c r="E8" s="193">
        <f>ROUND(D8/B8*100,1)</f>
        <v>47.5</v>
      </c>
      <c r="F8" s="196">
        <v>307.1</v>
      </c>
      <c r="G8" s="194">
        <f>ROUND(F8/C8*100,1)</f>
        <v>47.9</v>
      </c>
      <c r="H8" s="196">
        <v>346</v>
      </c>
      <c r="I8" s="193">
        <f>ROUND(H8/B8*100,1)</f>
        <v>52.5</v>
      </c>
      <c r="J8" s="196">
        <v>333.8</v>
      </c>
      <c r="K8" s="194">
        <f>ROUND(J8/C8*100,1)</f>
        <v>52.1</v>
      </c>
    </row>
    <row r="9" spans="1:11" s="8" customFormat="1" ht="43.5" customHeight="1">
      <c r="A9" s="20" t="s">
        <v>37</v>
      </c>
      <c r="B9" s="191">
        <v>56.6</v>
      </c>
      <c r="C9" s="191">
        <v>55.3</v>
      </c>
      <c r="D9" s="192">
        <v>51.4</v>
      </c>
      <c r="E9" s="193" t="s">
        <v>45</v>
      </c>
      <c r="F9" s="192">
        <v>50.6</v>
      </c>
      <c r="G9" s="194" t="s">
        <v>45</v>
      </c>
      <c r="H9" s="192">
        <v>62.4</v>
      </c>
      <c r="I9" s="193" t="s">
        <v>45</v>
      </c>
      <c r="J9" s="192">
        <v>60.5</v>
      </c>
      <c r="K9" s="194" t="s">
        <v>45</v>
      </c>
    </row>
    <row r="10" spans="1:11" s="8" customFormat="1" ht="65.25" customHeight="1">
      <c r="A10" s="19" t="s">
        <v>38</v>
      </c>
      <c r="B10" s="195">
        <v>71</v>
      </c>
      <c r="C10" s="195">
        <v>76.5</v>
      </c>
      <c r="D10" s="196">
        <v>33.5</v>
      </c>
      <c r="E10" s="193">
        <f>ROUND(D10/B10*100,1)</f>
        <v>47.2</v>
      </c>
      <c r="F10" s="196">
        <v>37.9</v>
      </c>
      <c r="G10" s="194">
        <f>ROUND(F10/C10*100,1)</f>
        <v>49.5</v>
      </c>
      <c r="H10" s="196">
        <v>37.5</v>
      </c>
      <c r="I10" s="193">
        <f>ROUND(H10/B10*100,1)</f>
        <v>52.8</v>
      </c>
      <c r="J10" s="196">
        <v>38.6</v>
      </c>
      <c r="K10" s="194">
        <f>ROUND(J10/C10*100,1)</f>
        <v>50.5</v>
      </c>
    </row>
    <row r="11" spans="1:11" s="8" customFormat="1" ht="57" customHeight="1" thickBot="1">
      <c r="A11" s="21" t="s">
        <v>39</v>
      </c>
      <c r="B11" s="197">
        <v>9.7</v>
      </c>
      <c r="C11" s="197">
        <v>10.7</v>
      </c>
      <c r="D11" s="198">
        <v>9.7</v>
      </c>
      <c r="E11" s="199" t="s">
        <v>45</v>
      </c>
      <c r="F11" s="198">
        <v>11</v>
      </c>
      <c r="G11" s="200" t="s">
        <v>45</v>
      </c>
      <c r="H11" s="198">
        <v>9.8</v>
      </c>
      <c r="I11" s="199" t="s">
        <v>45</v>
      </c>
      <c r="J11" s="198">
        <v>10.4</v>
      </c>
      <c r="K11" s="200" t="s">
        <v>45</v>
      </c>
    </row>
    <row r="12" spans="1:11" s="8" customFormat="1" ht="59.25" customHeight="1" thickBot="1" thickTop="1">
      <c r="A12" s="35" t="s">
        <v>44</v>
      </c>
      <c r="B12" s="201">
        <v>433.2</v>
      </c>
      <c r="C12" s="201">
        <v>441.6</v>
      </c>
      <c r="D12" s="202">
        <v>262.4</v>
      </c>
      <c r="E12" s="203">
        <f>ROUND(D12/B12*100,1)</f>
        <v>60.6</v>
      </c>
      <c r="F12" s="202">
        <v>261.9</v>
      </c>
      <c r="G12" s="204">
        <f>ROUND(F12/C12*100,1)</f>
        <v>59.3</v>
      </c>
      <c r="H12" s="202">
        <v>170.8</v>
      </c>
      <c r="I12" s="203">
        <f>ROUND(H12/B12*100,1)</f>
        <v>39.4</v>
      </c>
      <c r="J12" s="202">
        <v>179.7</v>
      </c>
      <c r="K12" s="204">
        <f>ROUND(J12/C12*100,1)</f>
        <v>40.7</v>
      </c>
    </row>
    <row r="13" spans="1:11" s="9" customFormat="1" ht="26.25" customHeight="1" thickTop="1">
      <c r="A13" s="243" t="s">
        <v>140</v>
      </c>
      <c r="B13" s="243"/>
      <c r="C13" s="243"/>
      <c r="D13" s="243"/>
      <c r="E13" s="243"/>
      <c r="F13" s="243"/>
      <c r="G13" s="243"/>
      <c r="H13" s="243"/>
      <c r="I13" s="243"/>
      <c r="J13" s="243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workbookViewId="0" topLeftCell="A1">
      <selection activeCell="L32" sqref="L32"/>
    </sheetView>
  </sheetViews>
  <sheetFormatPr defaultColWidth="9.140625" defaultRowHeight="1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B2:F20"/>
  <sheetViews>
    <sheetView workbookViewId="0" topLeftCell="A1">
      <selection activeCell="J13" sqref="J13"/>
    </sheetView>
  </sheetViews>
  <sheetFormatPr defaultColWidth="9.140625" defaultRowHeight="15"/>
  <sheetData>
    <row r="2" spans="2:6" ht="15">
      <c r="B2" s="293" t="s">
        <v>137</v>
      </c>
      <c r="C2" s="293"/>
      <c r="D2" s="293"/>
      <c r="E2" s="293"/>
      <c r="F2" s="293"/>
    </row>
    <row r="3" spans="2:4" ht="15">
      <c r="B3" s="184"/>
      <c r="C3" s="186">
        <v>2015</v>
      </c>
      <c r="D3" s="186">
        <v>2016</v>
      </c>
    </row>
    <row r="4" spans="2:4" ht="15">
      <c r="B4" s="186" t="s">
        <v>78</v>
      </c>
      <c r="C4" s="185">
        <v>315</v>
      </c>
      <c r="D4" s="185">
        <v>312.8</v>
      </c>
    </row>
    <row r="5" spans="2:4" ht="15">
      <c r="B5" s="186" t="s">
        <v>76</v>
      </c>
      <c r="C5" s="185">
        <v>359.9</v>
      </c>
      <c r="D5" s="185">
        <v>346</v>
      </c>
    </row>
    <row r="7" spans="2:4" ht="15">
      <c r="B7" s="294" t="s">
        <v>37</v>
      </c>
      <c r="C7" s="294"/>
      <c r="D7" s="294"/>
    </row>
    <row r="8" spans="2:4" ht="15">
      <c r="B8" s="184"/>
      <c r="C8" s="186">
        <v>2015</v>
      </c>
      <c r="D8" s="186">
        <v>2016</v>
      </c>
    </row>
    <row r="9" spans="2:4" ht="15">
      <c r="B9" s="186" t="s">
        <v>78</v>
      </c>
      <c r="C9" s="185">
        <v>51.4</v>
      </c>
      <c r="D9" s="185">
        <v>51.4</v>
      </c>
    </row>
    <row r="10" spans="2:4" ht="15">
      <c r="B10" s="186" t="s">
        <v>76</v>
      </c>
      <c r="C10" s="185">
        <v>64.6</v>
      </c>
      <c r="D10" s="185">
        <v>62.4</v>
      </c>
    </row>
    <row r="12" spans="2:6" ht="15">
      <c r="B12" s="293" t="s">
        <v>138</v>
      </c>
      <c r="C12" s="293"/>
      <c r="D12" s="293"/>
      <c r="E12" s="293"/>
      <c r="F12" s="293"/>
    </row>
    <row r="13" spans="2:4" ht="15">
      <c r="B13" s="184"/>
      <c r="C13" s="186">
        <v>2015</v>
      </c>
      <c r="D13" s="186">
        <v>2016</v>
      </c>
    </row>
    <row r="14" spans="2:4" ht="15">
      <c r="B14" s="186" t="s">
        <v>78</v>
      </c>
      <c r="C14" s="185">
        <v>32.3</v>
      </c>
      <c r="D14" s="185">
        <v>33.5</v>
      </c>
    </row>
    <row r="15" spans="2:4" ht="15">
      <c r="B15" s="186" t="s">
        <v>76</v>
      </c>
      <c r="C15" s="185">
        <v>34</v>
      </c>
      <c r="D15" s="185">
        <v>37.5</v>
      </c>
    </row>
    <row r="17" spans="2:4" ht="15">
      <c r="B17" s="294" t="s">
        <v>139</v>
      </c>
      <c r="C17" s="294"/>
      <c r="D17" s="294"/>
    </row>
    <row r="18" spans="2:4" ht="15">
      <c r="B18" s="184"/>
      <c r="C18" s="186">
        <v>2015</v>
      </c>
      <c r="D18" s="186">
        <v>2016</v>
      </c>
    </row>
    <row r="19" spans="2:4" ht="15">
      <c r="B19" s="186" t="s">
        <v>78</v>
      </c>
      <c r="C19" s="185">
        <v>9.3</v>
      </c>
      <c r="D19" s="185">
        <v>9.7</v>
      </c>
    </row>
    <row r="20" spans="2:4" ht="15">
      <c r="B20" s="186" t="s">
        <v>76</v>
      </c>
      <c r="C20" s="185">
        <v>8.6</v>
      </c>
      <c r="D20" s="185">
        <v>9.8</v>
      </c>
    </row>
  </sheetData>
  <mergeCells count="4">
    <mergeCell ref="B2:F2"/>
    <mergeCell ref="B7:D7"/>
    <mergeCell ref="B12:F12"/>
    <mergeCell ref="B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34" customWidth="1"/>
    <col min="2" max="3" width="9.7109375" style="33" customWidth="1"/>
    <col min="4" max="4" width="8.28125" style="26" customWidth="1"/>
    <col min="5" max="5" width="9.8515625" style="26" customWidth="1"/>
    <col min="6" max="6" width="6.8515625" style="25" customWidth="1"/>
    <col min="7" max="8" width="7.8515625" style="25" customWidth="1"/>
    <col min="9" max="10" width="9.140625" style="25" customWidth="1"/>
    <col min="11" max="11" width="6.8515625" style="25" customWidth="1"/>
    <col min="12" max="13" width="7.8515625" style="25" customWidth="1"/>
    <col min="14" max="15" width="8.421875" style="26" customWidth="1"/>
    <col min="16" max="16" width="6.7109375" style="25" customWidth="1"/>
    <col min="17" max="18" width="8.140625" style="25" customWidth="1"/>
    <col min="19" max="20" width="9.140625" style="26" customWidth="1"/>
    <col min="21" max="21" width="7.00390625" style="25" customWidth="1"/>
    <col min="22" max="23" width="9.57421875" style="25" customWidth="1"/>
    <col min="24" max="25" width="9.140625" style="26" customWidth="1"/>
    <col min="26" max="26" width="6.421875" style="25" customWidth="1"/>
    <col min="27" max="28" width="8.140625" style="25" customWidth="1"/>
    <col min="29" max="30" width="8.7109375" style="26" customWidth="1"/>
    <col min="31" max="31" width="7.00390625" style="25" customWidth="1"/>
    <col min="32" max="33" width="8.140625" style="25" customWidth="1"/>
    <col min="34" max="35" width="8.57421875" style="25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258" t="s">
        <v>75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</row>
    <row r="2" spans="1:36" s="1" customFormat="1" ht="19.5" customHeight="1">
      <c r="A2" s="260" t="s">
        <v>74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</row>
    <row r="3" spans="1:35" s="1" customFormat="1" ht="12.75" customHeight="1">
      <c r="A3" s="47"/>
      <c r="B3" s="32"/>
      <c r="C3" s="32"/>
      <c r="D3" s="29"/>
      <c r="E3" s="102"/>
      <c r="F3" s="30"/>
      <c r="G3" s="30"/>
      <c r="H3" s="30"/>
      <c r="I3" s="30"/>
      <c r="J3" s="30"/>
      <c r="K3" s="30"/>
      <c r="L3" s="30"/>
      <c r="M3" s="30"/>
      <c r="N3" s="29"/>
      <c r="O3" s="29"/>
      <c r="P3" s="22"/>
      <c r="Q3" s="22"/>
      <c r="R3" s="22"/>
      <c r="S3" s="29"/>
      <c r="T3" s="29"/>
      <c r="U3" s="30"/>
      <c r="V3" s="31"/>
      <c r="W3" s="31"/>
      <c r="X3" s="29"/>
      <c r="Y3" s="29"/>
      <c r="Z3" s="30"/>
      <c r="AA3" s="30"/>
      <c r="AB3" s="30"/>
      <c r="AC3" s="23"/>
      <c r="AD3" s="23"/>
      <c r="AE3" s="23"/>
      <c r="AF3" s="23"/>
      <c r="AG3" s="23"/>
      <c r="AH3" s="95"/>
      <c r="AI3" s="95"/>
    </row>
    <row r="4" spans="1:36" s="48" customFormat="1" ht="79.5" customHeight="1">
      <c r="A4" s="262"/>
      <c r="B4" s="295" t="s">
        <v>3</v>
      </c>
      <c r="C4" s="296"/>
      <c r="D4" s="296"/>
      <c r="E4" s="296"/>
      <c r="F4" s="297"/>
      <c r="G4" s="295" t="s">
        <v>73</v>
      </c>
      <c r="H4" s="296"/>
      <c r="I4" s="296"/>
      <c r="J4" s="296"/>
      <c r="K4" s="297"/>
      <c r="L4" s="295" t="s">
        <v>4</v>
      </c>
      <c r="M4" s="296"/>
      <c r="N4" s="296"/>
      <c r="O4" s="296"/>
      <c r="P4" s="297"/>
      <c r="Q4" s="295" t="s">
        <v>5</v>
      </c>
      <c r="R4" s="296"/>
      <c r="S4" s="296"/>
      <c r="T4" s="296"/>
      <c r="U4" s="297"/>
      <c r="V4" s="295" t="s">
        <v>41</v>
      </c>
      <c r="W4" s="296"/>
      <c r="X4" s="296"/>
      <c r="Y4" s="296"/>
      <c r="Z4" s="297"/>
      <c r="AA4" s="298" t="s">
        <v>6</v>
      </c>
      <c r="AB4" s="299"/>
      <c r="AC4" s="299"/>
      <c r="AD4" s="299"/>
      <c r="AE4" s="300"/>
      <c r="AF4" s="301" t="s">
        <v>42</v>
      </c>
      <c r="AG4" s="302"/>
      <c r="AH4" s="302"/>
      <c r="AI4" s="302"/>
      <c r="AJ4" s="303"/>
    </row>
    <row r="5" spans="1:37" s="100" customFormat="1" ht="33.75" customHeight="1">
      <c r="A5" s="262"/>
      <c r="B5" s="96" t="s">
        <v>7</v>
      </c>
      <c r="C5" s="97" t="s">
        <v>76</v>
      </c>
      <c r="D5" s="97" t="s">
        <v>77</v>
      </c>
      <c r="E5" s="103" t="s">
        <v>78</v>
      </c>
      <c r="F5" s="97" t="s">
        <v>77</v>
      </c>
      <c r="G5" s="98" t="s">
        <v>7</v>
      </c>
      <c r="H5" s="98" t="s">
        <v>76</v>
      </c>
      <c r="I5" s="97" t="s">
        <v>77</v>
      </c>
      <c r="J5" s="97" t="s">
        <v>78</v>
      </c>
      <c r="K5" s="97" t="s">
        <v>77</v>
      </c>
      <c r="L5" s="98" t="s">
        <v>7</v>
      </c>
      <c r="M5" s="98" t="s">
        <v>76</v>
      </c>
      <c r="N5" s="97" t="s">
        <v>77</v>
      </c>
      <c r="O5" s="97" t="s">
        <v>78</v>
      </c>
      <c r="P5" s="97" t="s">
        <v>77</v>
      </c>
      <c r="Q5" s="98" t="s">
        <v>7</v>
      </c>
      <c r="R5" s="98" t="s">
        <v>76</v>
      </c>
      <c r="S5" s="97" t="s">
        <v>77</v>
      </c>
      <c r="T5" s="97" t="s">
        <v>78</v>
      </c>
      <c r="U5" s="97" t="s">
        <v>77</v>
      </c>
      <c r="V5" s="98" t="s">
        <v>7</v>
      </c>
      <c r="W5" s="98" t="s">
        <v>76</v>
      </c>
      <c r="X5" s="97" t="s">
        <v>77</v>
      </c>
      <c r="Y5" s="97" t="s">
        <v>78</v>
      </c>
      <c r="Z5" s="97" t="s">
        <v>77</v>
      </c>
      <c r="AA5" s="98" t="s">
        <v>7</v>
      </c>
      <c r="AB5" s="98" t="s">
        <v>76</v>
      </c>
      <c r="AC5" s="97" t="s">
        <v>77</v>
      </c>
      <c r="AD5" s="97" t="s">
        <v>78</v>
      </c>
      <c r="AE5" s="97" t="s">
        <v>77</v>
      </c>
      <c r="AF5" s="98" t="s">
        <v>7</v>
      </c>
      <c r="AG5" s="98" t="s">
        <v>76</v>
      </c>
      <c r="AH5" s="97" t="s">
        <v>77</v>
      </c>
      <c r="AI5" s="97" t="s">
        <v>78</v>
      </c>
      <c r="AJ5" s="97" t="s">
        <v>77</v>
      </c>
      <c r="AK5" s="99"/>
    </row>
    <row r="6" spans="1:36" s="90" customFormat="1" ht="9.75" customHeight="1">
      <c r="A6" s="88" t="s">
        <v>1</v>
      </c>
      <c r="B6" s="89">
        <v>1</v>
      </c>
      <c r="C6" s="89"/>
      <c r="D6" s="89">
        <v>2</v>
      </c>
      <c r="E6" s="88"/>
      <c r="F6" s="89">
        <v>3</v>
      </c>
      <c r="G6" s="89">
        <v>4</v>
      </c>
      <c r="H6" s="89"/>
      <c r="I6" s="89">
        <v>5</v>
      </c>
      <c r="J6" s="89"/>
      <c r="K6" s="89">
        <v>6</v>
      </c>
      <c r="L6" s="89">
        <v>7</v>
      </c>
      <c r="M6" s="89"/>
      <c r="N6" s="89">
        <v>8</v>
      </c>
      <c r="O6" s="89"/>
      <c r="P6" s="89">
        <v>9</v>
      </c>
      <c r="Q6" s="89">
        <v>10</v>
      </c>
      <c r="R6" s="89"/>
      <c r="S6" s="89">
        <v>11</v>
      </c>
      <c r="T6" s="89"/>
      <c r="U6" s="89">
        <v>12</v>
      </c>
      <c r="V6" s="89">
        <v>13</v>
      </c>
      <c r="W6" s="89"/>
      <c r="X6" s="89">
        <v>14</v>
      </c>
      <c r="Y6" s="89"/>
      <c r="Z6" s="89">
        <v>15</v>
      </c>
      <c r="AA6" s="89">
        <v>16</v>
      </c>
      <c r="AB6" s="89"/>
      <c r="AC6" s="89">
        <v>17</v>
      </c>
      <c r="AD6" s="89"/>
      <c r="AE6" s="89">
        <v>18</v>
      </c>
      <c r="AF6" s="89">
        <v>19</v>
      </c>
      <c r="AG6" s="89"/>
      <c r="AH6" s="89">
        <v>20</v>
      </c>
      <c r="AI6" s="89"/>
      <c r="AJ6" s="89">
        <v>21</v>
      </c>
    </row>
    <row r="7" spans="1:36" s="49" customFormat="1" ht="30" customHeight="1">
      <c r="A7" s="74" t="s">
        <v>33</v>
      </c>
      <c r="B7" s="75">
        <v>1138399</v>
      </c>
      <c r="C7" s="75">
        <v>549947</v>
      </c>
      <c r="D7" s="101">
        <f>ROUND(C7/B7*100,1)</f>
        <v>48.3</v>
      </c>
      <c r="E7" s="106">
        <v>588452</v>
      </c>
      <c r="F7" s="101">
        <f>ROUND(E7/B7*100,1)</f>
        <v>51.7</v>
      </c>
      <c r="G7" s="77">
        <v>783006</v>
      </c>
      <c r="H7" s="77">
        <v>432954</v>
      </c>
      <c r="I7" s="101">
        <f aca="true" t="shared" si="0" ref="I7:I32">ROUND(H7/G7*100,1)</f>
        <v>55.3</v>
      </c>
      <c r="J7" s="77">
        <v>350052</v>
      </c>
      <c r="K7" s="101">
        <f>ROUND(J7/G7*100,1)</f>
        <v>44.7</v>
      </c>
      <c r="L7" s="77">
        <v>162993</v>
      </c>
      <c r="M7" s="77">
        <v>86766</v>
      </c>
      <c r="N7" s="101">
        <f aca="true" t="shared" si="1" ref="N7:N32">ROUND(M7/L7*100,1)</f>
        <v>53.2</v>
      </c>
      <c r="O7" s="77">
        <v>76227</v>
      </c>
      <c r="P7" s="101">
        <f>ROUND(O7/L7*100,1)</f>
        <v>46.8</v>
      </c>
      <c r="Q7" s="77">
        <v>220326</v>
      </c>
      <c r="R7" s="77">
        <v>107287</v>
      </c>
      <c r="S7" s="101">
        <f aca="true" t="shared" si="2" ref="S7:S32">ROUND(R7/Q7*100,1)</f>
        <v>48.7</v>
      </c>
      <c r="T7" s="77">
        <v>113039</v>
      </c>
      <c r="U7" s="101">
        <f>ROUND(T7/Q7*100,1)</f>
        <v>51.3</v>
      </c>
      <c r="V7" s="77">
        <v>1095978</v>
      </c>
      <c r="W7" s="77">
        <v>531852</v>
      </c>
      <c r="X7" s="101">
        <f aca="true" t="shared" si="3" ref="X7:X32">ROUND(W7/V7*100,1)</f>
        <v>48.5</v>
      </c>
      <c r="Y7" s="77">
        <v>564126</v>
      </c>
      <c r="Z7" s="101">
        <f>ROUND(Y7/V7*100,1)</f>
        <v>51.5</v>
      </c>
      <c r="AA7" s="77">
        <v>354394</v>
      </c>
      <c r="AB7" s="77">
        <v>164897</v>
      </c>
      <c r="AC7" s="101">
        <f aca="true" t="shared" si="4" ref="AC7:AC32">ROUND(AB7/AA7*100,1)</f>
        <v>46.5</v>
      </c>
      <c r="AD7" s="77">
        <v>189497</v>
      </c>
      <c r="AE7" s="101">
        <f>ROUND(AD7/AA7*100,1)</f>
        <v>53.5</v>
      </c>
      <c r="AF7" s="77">
        <v>284187</v>
      </c>
      <c r="AG7" s="77">
        <v>138324</v>
      </c>
      <c r="AH7" s="101">
        <f aca="true" t="shared" si="5" ref="AH7:AH32">ROUND(AG7/AF7*100,1)</f>
        <v>48.7</v>
      </c>
      <c r="AI7" s="77">
        <v>145863</v>
      </c>
      <c r="AJ7" s="101">
        <f>ROUND(AI7/AF7*100,1)</f>
        <v>51.3</v>
      </c>
    </row>
    <row r="8" spans="1:36" s="50" customFormat="1" ht="18.75" customHeight="1">
      <c r="A8" s="78" t="s">
        <v>8</v>
      </c>
      <c r="B8" s="79">
        <v>63711</v>
      </c>
      <c r="C8" s="79">
        <v>34507</v>
      </c>
      <c r="D8" s="76">
        <f aca="true" t="shared" si="6" ref="D8:D32">ROUND(C8/B8*100,1)</f>
        <v>54.2</v>
      </c>
      <c r="E8" s="104">
        <v>29204</v>
      </c>
      <c r="F8" s="76">
        <f aca="true" t="shared" si="7" ref="F8:F32">ROUND(E8/B8*100,1)</f>
        <v>45.8</v>
      </c>
      <c r="G8" s="80">
        <v>34581</v>
      </c>
      <c r="H8" s="80">
        <v>20882</v>
      </c>
      <c r="I8" s="76">
        <f t="shared" si="0"/>
        <v>60.4</v>
      </c>
      <c r="J8" s="82">
        <v>13699</v>
      </c>
      <c r="K8" s="76">
        <f aca="true" t="shared" si="8" ref="K8:K32">ROUND(J8/G8*100,1)</f>
        <v>39.6</v>
      </c>
      <c r="L8" s="80">
        <v>7395</v>
      </c>
      <c r="M8" s="80">
        <v>4918</v>
      </c>
      <c r="N8" s="81">
        <f t="shared" si="1"/>
        <v>66.5</v>
      </c>
      <c r="O8" s="108">
        <v>2477</v>
      </c>
      <c r="P8" s="107">
        <f aca="true" t="shared" si="9" ref="P8:P32">ROUND(O8/L8*100,1)</f>
        <v>33.5</v>
      </c>
      <c r="Q8" s="80">
        <v>6803</v>
      </c>
      <c r="R8" s="80">
        <v>3906</v>
      </c>
      <c r="S8" s="81">
        <f t="shared" si="2"/>
        <v>57.4</v>
      </c>
      <c r="T8" s="80">
        <v>2897</v>
      </c>
      <c r="U8" s="76">
        <f aca="true" t="shared" si="10" ref="U8:U32">ROUND(T8/Q8*100,1)</f>
        <v>42.6</v>
      </c>
      <c r="V8" s="82">
        <v>61582</v>
      </c>
      <c r="W8" s="82">
        <v>33582</v>
      </c>
      <c r="X8" s="76">
        <f t="shared" si="3"/>
        <v>54.5</v>
      </c>
      <c r="Y8" s="82">
        <v>28000</v>
      </c>
      <c r="Z8" s="76">
        <f aca="true" t="shared" si="11" ref="Z8:Z32">ROUND(Y8/V8*100,1)</f>
        <v>45.5</v>
      </c>
      <c r="AA8" s="82">
        <v>20346</v>
      </c>
      <c r="AB8" s="82">
        <v>10412</v>
      </c>
      <c r="AC8" s="81">
        <f t="shared" si="4"/>
        <v>51.2</v>
      </c>
      <c r="AD8" s="80">
        <v>9934</v>
      </c>
      <c r="AE8" s="81">
        <f aca="true" t="shared" si="12" ref="AE8:AE32">ROUND(AD8/AA8*100,1)</f>
        <v>48.8</v>
      </c>
      <c r="AF8" s="80">
        <v>17346</v>
      </c>
      <c r="AG8" s="80">
        <v>8973</v>
      </c>
      <c r="AH8" s="81">
        <f t="shared" si="5"/>
        <v>51.7</v>
      </c>
      <c r="AI8" s="80">
        <v>8373</v>
      </c>
      <c r="AJ8" s="81">
        <f aca="true" t="shared" si="13" ref="AJ8:AJ32">ROUND(AI8/AF8*100,1)</f>
        <v>48.3</v>
      </c>
    </row>
    <row r="9" spans="1:36" s="50" customFormat="1" ht="18.75" customHeight="1">
      <c r="A9" s="78" t="s">
        <v>9</v>
      </c>
      <c r="B9" s="79">
        <v>29653</v>
      </c>
      <c r="C9" s="79">
        <v>14290</v>
      </c>
      <c r="D9" s="76">
        <f t="shared" si="6"/>
        <v>48.2</v>
      </c>
      <c r="E9" s="104">
        <v>15363</v>
      </c>
      <c r="F9" s="76">
        <f t="shared" si="7"/>
        <v>51.8</v>
      </c>
      <c r="G9" s="80">
        <v>25196</v>
      </c>
      <c r="H9" s="80">
        <v>13610</v>
      </c>
      <c r="I9" s="76">
        <f t="shared" si="0"/>
        <v>54</v>
      </c>
      <c r="J9" s="82">
        <v>11586</v>
      </c>
      <c r="K9" s="76">
        <f t="shared" si="8"/>
        <v>46</v>
      </c>
      <c r="L9" s="80">
        <v>3728</v>
      </c>
      <c r="M9" s="80">
        <v>2028</v>
      </c>
      <c r="N9" s="81">
        <f t="shared" si="1"/>
        <v>54.4</v>
      </c>
      <c r="O9" s="108">
        <v>1700</v>
      </c>
      <c r="P9" s="107">
        <f t="shared" si="9"/>
        <v>45.6</v>
      </c>
      <c r="Q9" s="80">
        <v>7318</v>
      </c>
      <c r="R9" s="80">
        <v>3515</v>
      </c>
      <c r="S9" s="81">
        <f t="shared" si="2"/>
        <v>48</v>
      </c>
      <c r="T9" s="80">
        <v>3803</v>
      </c>
      <c r="U9" s="76">
        <f t="shared" si="10"/>
        <v>52</v>
      </c>
      <c r="V9" s="82">
        <v>29152</v>
      </c>
      <c r="W9" s="82">
        <v>14064</v>
      </c>
      <c r="X9" s="76">
        <f t="shared" si="3"/>
        <v>48.2</v>
      </c>
      <c r="Y9" s="82">
        <v>15088</v>
      </c>
      <c r="Z9" s="76">
        <f t="shared" si="11"/>
        <v>51.8</v>
      </c>
      <c r="AA9" s="82">
        <v>8179</v>
      </c>
      <c r="AB9" s="82">
        <v>3412</v>
      </c>
      <c r="AC9" s="81">
        <f t="shared" si="4"/>
        <v>41.7</v>
      </c>
      <c r="AD9" s="80">
        <v>4767</v>
      </c>
      <c r="AE9" s="81">
        <f t="shared" si="12"/>
        <v>58.3</v>
      </c>
      <c r="AF9" s="80">
        <v>6503</v>
      </c>
      <c r="AG9" s="80">
        <v>2795</v>
      </c>
      <c r="AH9" s="81">
        <f t="shared" si="5"/>
        <v>43</v>
      </c>
      <c r="AI9" s="80">
        <v>3708</v>
      </c>
      <c r="AJ9" s="81">
        <f t="shared" si="13"/>
        <v>57</v>
      </c>
    </row>
    <row r="10" spans="1:36" s="50" customFormat="1" ht="18.75" customHeight="1">
      <c r="A10" s="78" t="s">
        <v>10</v>
      </c>
      <c r="B10" s="79">
        <v>96041</v>
      </c>
      <c r="C10" s="79">
        <v>44032</v>
      </c>
      <c r="D10" s="76">
        <f t="shared" si="6"/>
        <v>45.8</v>
      </c>
      <c r="E10" s="104">
        <v>52009</v>
      </c>
      <c r="F10" s="76">
        <f t="shared" si="7"/>
        <v>54.2</v>
      </c>
      <c r="G10" s="80">
        <v>62085</v>
      </c>
      <c r="H10" s="80">
        <v>34596</v>
      </c>
      <c r="I10" s="76">
        <f t="shared" si="0"/>
        <v>55.7</v>
      </c>
      <c r="J10" s="82">
        <v>27489</v>
      </c>
      <c r="K10" s="76">
        <f t="shared" si="8"/>
        <v>44.3</v>
      </c>
      <c r="L10" s="80">
        <v>13420</v>
      </c>
      <c r="M10" s="80">
        <v>6364</v>
      </c>
      <c r="N10" s="81">
        <f t="shared" si="1"/>
        <v>47.4</v>
      </c>
      <c r="O10" s="108">
        <v>7056</v>
      </c>
      <c r="P10" s="107">
        <f t="shared" si="9"/>
        <v>52.6</v>
      </c>
      <c r="Q10" s="80">
        <v>14963</v>
      </c>
      <c r="R10" s="80">
        <v>6354</v>
      </c>
      <c r="S10" s="81">
        <f t="shared" si="2"/>
        <v>42.5</v>
      </c>
      <c r="T10" s="80">
        <v>8609</v>
      </c>
      <c r="U10" s="76">
        <f t="shared" si="10"/>
        <v>57.5</v>
      </c>
      <c r="V10" s="82">
        <v>93273</v>
      </c>
      <c r="W10" s="82">
        <v>42885</v>
      </c>
      <c r="X10" s="76">
        <f t="shared" si="3"/>
        <v>46</v>
      </c>
      <c r="Y10" s="82">
        <v>50388</v>
      </c>
      <c r="Z10" s="76">
        <f t="shared" si="11"/>
        <v>54</v>
      </c>
      <c r="AA10" s="82">
        <v>27408</v>
      </c>
      <c r="AB10" s="82">
        <v>11809</v>
      </c>
      <c r="AC10" s="81">
        <f t="shared" si="4"/>
        <v>43.1</v>
      </c>
      <c r="AD10" s="80">
        <v>15599</v>
      </c>
      <c r="AE10" s="81">
        <f t="shared" si="12"/>
        <v>56.9</v>
      </c>
      <c r="AF10" s="80">
        <v>22163</v>
      </c>
      <c r="AG10" s="80">
        <v>9921</v>
      </c>
      <c r="AH10" s="81">
        <f t="shared" si="5"/>
        <v>44.8</v>
      </c>
      <c r="AI10" s="80">
        <v>12242</v>
      </c>
      <c r="AJ10" s="81">
        <f t="shared" si="13"/>
        <v>55.2</v>
      </c>
    </row>
    <row r="11" spans="1:36" s="50" customFormat="1" ht="18.75" customHeight="1">
      <c r="A11" s="78" t="s">
        <v>11</v>
      </c>
      <c r="B11" s="79">
        <v>49898</v>
      </c>
      <c r="C11" s="79">
        <v>21577</v>
      </c>
      <c r="D11" s="76">
        <f t="shared" si="6"/>
        <v>43.2</v>
      </c>
      <c r="E11" s="104">
        <v>28321</v>
      </c>
      <c r="F11" s="76">
        <f t="shared" si="7"/>
        <v>56.8</v>
      </c>
      <c r="G11" s="80">
        <v>29993</v>
      </c>
      <c r="H11" s="80">
        <v>15248</v>
      </c>
      <c r="I11" s="76">
        <f t="shared" si="0"/>
        <v>50.8</v>
      </c>
      <c r="J11" s="82">
        <v>14745</v>
      </c>
      <c r="K11" s="76">
        <f t="shared" si="8"/>
        <v>49.2</v>
      </c>
      <c r="L11" s="80">
        <v>12449</v>
      </c>
      <c r="M11" s="80">
        <v>4802</v>
      </c>
      <c r="N11" s="81">
        <f t="shared" si="1"/>
        <v>38.6</v>
      </c>
      <c r="O11" s="108">
        <v>7647</v>
      </c>
      <c r="P11" s="107">
        <f t="shared" si="9"/>
        <v>61.4</v>
      </c>
      <c r="Q11" s="80">
        <v>23387</v>
      </c>
      <c r="R11" s="80">
        <v>9666</v>
      </c>
      <c r="S11" s="81">
        <f t="shared" si="2"/>
        <v>41.3</v>
      </c>
      <c r="T11" s="80">
        <v>13721</v>
      </c>
      <c r="U11" s="76">
        <f t="shared" si="10"/>
        <v>58.7</v>
      </c>
      <c r="V11" s="82">
        <v>47380</v>
      </c>
      <c r="W11" s="82">
        <v>20576</v>
      </c>
      <c r="X11" s="76">
        <f t="shared" si="3"/>
        <v>43.4</v>
      </c>
      <c r="Y11" s="82">
        <v>26804</v>
      </c>
      <c r="Z11" s="76">
        <f t="shared" si="11"/>
        <v>56.6</v>
      </c>
      <c r="AA11" s="82">
        <v>11760</v>
      </c>
      <c r="AB11" s="82">
        <v>4626</v>
      </c>
      <c r="AC11" s="81">
        <f t="shared" si="4"/>
        <v>39.3</v>
      </c>
      <c r="AD11" s="80">
        <v>7134</v>
      </c>
      <c r="AE11" s="81">
        <f t="shared" si="12"/>
        <v>60.7</v>
      </c>
      <c r="AF11" s="80">
        <v>8956</v>
      </c>
      <c r="AG11" s="80">
        <v>3662</v>
      </c>
      <c r="AH11" s="81">
        <f t="shared" si="5"/>
        <v>40.9</v>
      </c>
      <c r="AI11" s="80">
        <v>5294</v>
      </c>
      <c r="AJ11" s="81">
        <f t="shared" si="13"/>
        <v>59.1</v>
      </c>
    </row>
    <row r="12" spans="1:36" s="50" customFormat="1" ht="18.75" customHeight="1">
      <c r="A12" s="78" t="s">
        <v>12</v>
      </c>
      <c r="B12" s="79">
        <v>43247</v>
      </c>
      <c r="C12" s="79">
        <v>20290</v>
      </c>
      <c r="D12" s="76">
        <f t="shared" si="6"/>
        <v>46.9</v>
      </c>
      <c r="E12" s="104">
        <v>22957</v>
      </c>
      <c r="F12" s="76">
        <f t="shared" si="7"/>
        <v>53.1</v>
      </c>
      <c r="G12" s="80">
        <v>33205</v>
      </c>
      <c r="H12" s="80">
        <v>18212</v>
      </c>
      <c r="I12" s="76">
        <f t="shared" si="0"/>
        <v>54.8</v>
      </c>
      <c r="J12" s="82">
        <v>14993</v>
      </c>
      <c r="K12" s="76">
        <f t="shared" si="8"/>
        <v>45.2</v>
      </c>
      <c r="L12" s="80">
        <v>4561</v>
      </c>
      <c r="M12" s="80">
        <v>2474</v>
      </c>
      <c r="N12" s="81">
        <f t="shared" si="1"/>
        <v>54.2</v>
      </c>
      <c r="O12" s="108">
        <v>2087</v>
      </c>
      <c r="P12" s="107">
        <f t="shared" si="9"/>
        <v>45.8</v>
      </c>
      <c r="Q12" s="80">
        <v>3457</v>
      </c>
      <c r="R12" s="80">
        <v>1744</v>
      </c>
      <c r="S12" s="81">
        <f t="shared" si="2"/>
        <v>50.4</v>
      </c>
      <c r="T12" s="80">
        <v>1713</v>
      </c>
      <c r="U12" s="76">
        <f t="shared" si="10"/>
        <v>49.6</v>
      </c>
      <c r="V12" s="82">
        <v>42970</v>
      </c>
      <c r="W12" s="82">
        <v>20152</v>
      </c>
      <c r="X12" s="76">
        <f t="shared" si="3"/>
        <v>46.9</v>
      </c>
      <c r="Y12" s="82">
        <v>22818</v>
      </c>
      <c r="Z12" s="76">
        <f t="shared" si="11"/>
        <v>53.1</v>
      </c>
      <c r="AA12" s="82">
        <v>13890</v>
      </c>
      <c r="AB12" s="82">
        <v>5837</v>
      </c>
      <c r="AC12" s="81">
        <f t="shared" si="4"/>
        <v>42</v>
      </c>
      <c r="AD12" s="80">
        <v>8053</v>
      </c>
      <c r="AE12" s="81">
        <f t="shared" si="12"/>
        <v>58</v>
      </c>
      <c r="AF12" s="80">
        <v>10602</v>
      </c>
      <c r="AG12" s="80">
        <v>4645</v>
      </c>
      <c r="AH12" s="81">
        <f t="shared" si="5"/>
        <v>43.8</v>
      </c>
      <c r="AI12" s="80">
        <v>5957</v>
      </c>
      <c r="AJ12" s="81">
        <f t="shared" si="13"/>
        <v>56.2</v>
      </c>
    </row>
    <row r="13" spans="1:36" s="50" customFormat="1" ht="18.75" customHeight="1">
      <c r="A13" s="78" t="s">
        <v>13</v>
      </c>
      <c r="B13" s="79">
        <v>18155</v>
      </c>
      <c r="C13" s="79">
        <v>7379</v>
      </c>
      <c r="D13" s="76">
        <f t="shared" si="6"/>
        <v>40.6</v>
      </c>
      <c r="E13" s="104">
        <v>10776</v>
      </c>
      <c r="F13" s="76">
        <f t="shared" si="7"/>
        <v>59.4</v>
      </c>
      <c r="G13" s="80">
        <v>20448</v>
      </c>
      <c r="H13" s="80">
        <v>10038</v>
      </c>
      <c r="I13" s="76">
        <f t="shared" si="0"/>
        <v>49.1</v>
      </c>
      <c r="J13" s="82">
        <v>10410</v>
      </c>
      <c r="K13" s="76">
        <f t="shared" si="8"/>
        <v>50.9</v>
      </c>
      <c r="L13" s="80">
        <v>2628</v>
      </c>
      <c r="M13" s="80">
        <v>1254</v>
      </c>
      <c r="N13" s="81">
        <f t="shared" si="1"/>
        <v>47.7</v>
      </c>
      <c r="O13" s="108">
        <v>1374</v>
      </c>
      <c r="P13" s="107">
        <f t="shared" si="9"/>
        <v>52.3</v>
      </c>
      <c r="Q13" s="80">
        <v>2357</v>
      </c>
      <c r="R13" s="80">
        <v>1232</v>
      </c>
      <c r="S13" s="81">
        <f t="shared" si="2"/>
        <v>52.3</v>
      </c>
      <c r="T13" s="80">
        <v>1125</v>
      </c>
      <c r="U13" s="76">
        <f t="shared" si="10"/>
        <v>47.7</v>
      </c>
      <c r="V13" s="82">
        <v>17831</v>
      </c>
      <c r="W13" s="82">
        <v>7271</v>
      </c>
      <c r="X13" s="76">
        <f t="shared" si="3"/>
        <v>40.8</v>
      </c>
      <c r="Y13" s="82">
        <v>10560</v>
      </c>
      <c r="Z13" s="76">
        <f t="shared" si="11"/>
        <v>59.2</v>
      </c>
      <c r="AA13" s="82">
        <v>5210</v>
      </c>
      <c r="AB13" s="82">
        <v>1857</v>
      </c>
      <c r="AC13" s="81">
        <f t="shared" si="4"/>
        <v>35.6</v>
      </c>
      <c r="AD13" s="80">
        <v>3353</v>
      </c>
      <c r="AE13" s="81">
        <f t="shared" si="12"/>
        <v>64.4</v>
      </c>
      <c r="AF13" s="80">
        <v>4271</v>
      </c>
      <c r="AG13" s="80">
        <v>1586</v>
      </c>
      <c r="AH13" s="81">
        <f t="shared" si="5"/>
        <v>37.1</v>
      </c>
      <c r="AI13" s="80">
        <v>2685</v>
      </c>
      <c r="AJ13" s="81">
        <f t="shared" si="13"/>
        <v>62.9</v>
      </c>
    </row>
    <row r="14" spans="1:36" s="50" customFormat="1" ht="18.75" customHeight="1">
      <c r="A14" s="78" t="s">
        <v>14</v>
      </c>
      <c r="B14" s="79">
        <v>68643</v>
      </c>
      <c r="C14" s="79">
        <v>32748</v>
      </c>
      <c r="D14" s="76">
        <f t="shared" si="6"/>
        <v>47.7</v>
      </c>
      <c r="E14" s="104">
        <v>35895</v>
      </c>
      <c r="F14" s="76">
        <f t="shared" si="7"/>
        <v>52.3</v>
      </c>
      <c r="G14" s="80">
        <v>41899</v>
      </c>
      <c r="H14" s="80">
        <v>22680</v>
      </c>
      <c r="I14" s="76">
        <f t="shared" si="0"/>
        <v>54.1</v>
      </c>
      <c r="J14" s="82">
        <v>19219</v>
      </c>
      <c r="K14" s="76">
        <f t="shared" si="8"/>
        <v>45.9</v>
      </c>
      <c r="L14" s="80">
        <v>7994</v>
      </c>
      <c r="M14" s="80">
        <v>4510</v>
      </c>
      <c r="N14" s="81">
        <f t="shared" si="1"/>
        <v>56.4</v>
      </c>
      <c r="O14" s="108">
        <v>3484</v>
      </c>
      <c r="P14" s="107">
        <f t="shared" si="9"/>
        <v>43.6</v>
      </c>
      <c r="Q14" s="80">
        <v>11613</v>
      </c>
      <c r="R14" s="80">
        <v>5810</v>
      </c>
      <c r="S14" s="81">
        <f t="shared" si="2"/>
        <v>50</v>
      </c>
      <c r="T14" s="80">
        <v>5803</v>
      </c>
      <c r="U14" s="76">
        <f t="shared" si="10"/>
        <v>50</v>
      </c>
      <c r="V14" s="82">
        <v>67483</v>
      </c>
      <c r="W14" s="82">
        <v>32267</v>
      </c>
      <c r="X14" s="76">
        <f t="shared" si="3"/>
        <v>47.8</v>
      </c>
      <c r="Y14" s="82">
        <v>35216</v>
      </c>
      <c r="Z14" s="76">
        <f t="shared" si="11"/>
        <v>52.2</v>
      </c>
      <c r="AA14" s="82">
        <v>21757</v>
      </c>
      <c r="AB14" s="82">
        <v>10153</v>
      </c>
      <c r="AC14" s="81">
        <f t="shared" si="4"/>
        <v>46.7</v>
      </c>
      <c r="AD14" s="80">
        <v>11604</v>
      </c>
      <c r="AE14" s="81">
        <f t="shared" si="12"/>
        <v>53.3</v>
      </c>
      <c r="AF14" s="80">
        <v>16567</v>
      </c>
      <c r="AG14" s="80">
        <v>8260</v>
      </c>
      <c r="AH14" s="81">
        <f t="shared" si="5"/>
        <v>49.9</v>
      </c>
      <c r="AI14" s="80">
        <v>8307</v>
      </c>
      <c r="AJ14" s="81">
        <f t="shared" si="13"/>
        <v>50.1</v>
      </c>
    </row>
    <row r="15" spans="1:36" s="50" customFormat="1" ht="18.75" customHeight="1">
      <c r="A15" s="78" t="s">
        <v>15</v>
      </c>
      <c r="B15" s="79">
        <v>33137</v>
      </c>
      <c r="C15" s="79">
        <v>14585</v>
      </c>
      <c r="D15" s="76">
        <f t="shared" si="6"/>
        <v>44</v>
      </c>
      <c r="E15" s="104">
        <v>18552</v>
      </c>
      <c r="F15" s="76">
        <f t="shared" si="7"/>
        <v>56</v>
      </c>
      <c r="G15" s="80">
        <v>36377</v>
      </c>
      <c r="H15" s="80">
        <v>19316</v>
      </c>
      <c r="I15" s="76">
        <f t="shared" si="0"/>
        <v>53.1</v>
      </c>
      <c r="J15" s="82">
        <v>17061</v>
      </c>
      <c r="K15" s="76">
        <f t="shared" si="8"/>
        <v>46.9</v>
      </c>
      <c r="L15" s="80">
        <v>6494</v>
      </c>
      <c r="M15" s="80">
        <v>2863</v>
      </c>
      <c r="N15" s="81">
        <f t="shared" si="1"/>
        <v>44.1</v>
      </c>
      <c r="O15" s="108">
        <v>3631</v>
      </c>
      <c r="P15" s="107">
        <f t="shared" si="9"/>
        <v>55.9</v>
      </c>
      <c r="Q15" s="80">
        <v>11018</v>
      </c>
      <c r="R15" s="80">
        <v>5253</v>
      </c>
      <c r="S15" s="81">
        <f t="shared" si="2"/>
        <v>47.7</v>
      </c>
      <c r="T15" s="80">
        <v>5765</v>
      </c>
      <c r="U15" s="76">
        <f t="shared" si="10"/>
        <v>52.3</v>
      </c>
      <c r="V15" s="82">
        <v>31132</v>
      </c>
      <c r="W15" s="82">
        <v>13898</v>
      </c>
      <c r="X15" s="76">
        <f t="shared" si="3"/>
        <v>44.6</v>
      </c>
      <c r="Y15" s="82">
        <v>17234</v>
      </c>
      <c r="Z15" s="76">
        <f t="shared" si="11"/>
        <v>55.4</v>
      </c>
      <c r="AA15" s="82">
        <v>9162</v>
      </c>
      <c r="AB15" s="82">
        <v>3736</v>
      </c>
      <c r="AC15" s="81">
        <f t="shared" si="4"/>
        <v>40.8</v>
      </c>
      <c r="AD15" s="80">
        <v>5426</v>
      </c>
      <c r="AE15" s="81">
        <f t="shared" si="12"/>
        <v>59.2</v>
      </c>
      <c r="AF15" s="80">
        <v>7879</v>
      </c>
      <c r="AG15" s="80">
        <v>3272</v>
      </c>
      <c r="AH15" s="81">
        <f t="shared" si="5"/>
        <v>41.5</v>
      </c>
      <c r="AI15" s="80">
        <v>4607</v>
      </c>
      <c r="AJ15" s="81">
        <f t="shared" si="13"/>
        <v>58.5</v>
      </c>
    </row>
    <row r="16" spans="1:36" s="50" customFormat="1" ht="18.75" customHeight="1">
      <c r="A16" s="78" t="s">
        <v>16</v>
      </c>
      <c r="B16" s="79">
        <v>41863</v>
      </c>
      <c r="C16" s="79">
        <v>19695</v>
      </c>
      <c r="D16" s="76">
        <f t="shared" si="6"/>
        <v>47</v>
      </c>
      <c r="E16" s="104">
        <v>22168</v>
      </c>
      <c r="F16" s="76">
        <f t="shared" si="7"/>
        <v>53</v>
      </c>
      <c r="G16" s="80">
        <v>22672</v>
      </c>
      <c r="H16" s="80">
        <v>12972</v>
      </c>
      <c r="I16" s="76">
        <f t="shared" si="0"/>
        <v>57.2</v>
      </c>
      <c r="J16" s="82">
        <v>9700</v>
      </c>
      <c r="K16" s="76">
        <f t="shared" si="8"/>
        <v>42.8</v>
      </c>
      <c r="L16" s="80">
        <v>4492</v>
      </c>
      <c r="M16" s="80">
        <v>2269</v>
      </c>
      <c r="N16" s="81">
        <f t="shared" si="1"/>
        <v>50.5</v>
      </c>
      <c r="O16" s="108">
        <v>2223</v>
      </c>
      <c r="P16" s="107">
        <f t="shared" si="9"/>
        <v>49.5</v>
      </c>
      <c r="Q16" s="80">
        <v>8528</v>
      </c>
      <c r="R16" s="80">
        <v>4033</v>
      </c>
      <c r="S16" s="81">
        <f t="shared" si="2"/>
        <v>47.3</v>
      </c>
      <c r="T16" s="80">
        <v>4495</v>
      </c>
      <c r="U16" s="76">
        <f t="shared" si="10"/>
        <v>52.7</v>
      </c>
      <c r="V16" s="82">
        <v>38251</v>
      </c>
      <c r="W16" s="82">
        <v>18187</v>
      </c>
      <c r="X16" s="76">
        <f t="shared" si="3"/>
        <v>47.5</v>
      </c>
      <c r="Y16" s="82">
        <v>20064</v>
      </c>
      <c r="Z16" s="76">
        <f t="shared" si="11"/>
        <v>52.5</v>
      </c>
      <c r="AA16" s="82">
        <v>13518</v>
      </c>
      <c r="AB16" s="82">
        <v>6171</v>
      </c>
      <c r="AC16" s="81">
        <f t="shared" si="4"/>
        <v>45.7</v>
      </c>
      <c r="AD16" s="80">
        <v>7347</v>
      </c>
      <c r="AE16" s="81">
        <f t="shared" si="12"/>
        <v>54.3</v>
      </c>
      <c r="AF16" s="80">
        <v>11208</v>
      </c>
      <c r="AG16" s="80">
        <v>5286</v>
      </c>
      <c r="AH16" s="81">
        <f t="shared" si="5"/>
        <v>47.2</v>
      </c>
      <c r="AI16" s="80">
        <v>5922</v>
      </c>
      <c r="AJ16" s="81">
        <f t="shared" si="13"/>
        <v>52.8</v>
      </c>
    </row>
    <row r="17" spans="1:36" s="50" customFormat="1" ht="18.75" customHeight="1">
      <c r="A17" s="78" t="s">
        <v>17</v>
      </c>
      <c r="B17" s="79">
        <v>46745</v>
      </c>
      <c r="C17" s="79">
        <v>24147</v>
      </c>
      <c r="D17" s="76">
        <f t="shared" si="6"/>
        <v>51.7</v>
      </c>
      <c r="E17" s="104">
        <v>22598</v>
      </c>
      <c r="F17" s="76">
        <f t="shared" si="7"/>
        <v>48.3</v>
      </c>
      <c r="G17" s="80">
        <v>21129</v>
      </c>
      <c r="H17" s="80">
        <v>12540</v>
      </c>
      <c r="I17" s="76">
        <f t="shared" si="0"/>
        <v>59.3</v>
      </c>
      <c r="J17" s="82">
        <v>8589</v>
      </c>
      <c r="K17" s="76">
        <f t="shared" si="8"/>
        <v>40.7</v>
      </c>
      <c r="L17" s="80">
        <v>5949</v>
      </c>
      <c r="M17" s="80">
        <v>3747</v>
      </c>
      <c r="N17" s="81">
        <f t="shared" si="1"/>
        <v>63</v>
      </c>
      <c r="O17" s="108">
        <v>2202</v>
      </c>
      <c r="P17" s="107">
        <f t="shared" si="9"/>
        <v>37</v>
      </c>
      <c r="Q17" s="80">
        <v>10483</v>
      </c>
      <c r="R17" s="80">
        <v>4951</v>
      </c>
      <c r="S17" s="81">
        <f t="shared" si="2"/>
        <v>47.2</v>
      </c>
      <c r="T17" s="80">
        <v>5532</v>
      </c>
      <c r="U17" s="76">
        <f t="shared" si="10"/>
        <v>52.8</v>
      </c>
      <c r="V17" s="82">
        <v>44143</v>
      </c>
      <c r="W17" s="82">
        <v>22913</v>
      </c>
      <c r="X17" s="76">
        <f t="shared" si="3"/>
        <v>51.9</v>
      </c>
      <c r="Y17" s="82">
        <v>21230</v>
      </c>
      <c r="Z17" s="76">
        <f t="shared" si="11"/>
        <v>48.1</v>
      </c>
      <c r="AA17" s="82">
        <v>17359</v>
      </c>
      <c r="AB17" s="82">
        <v>8689</v>
      </c>
      <c r="AC17" s="81">
        <f t="shared" si="4"/>
        <v>50.1</v>
      </c>
      <c r="AD17" s="80">
        <v>8670</v>
      </c>
      <c r="AE17" s="81">
        <f t="shared" si="12"/>
        <v>49.9</v>
      </c>
      <c r="AF17" s="80">
        <v>12764</v>
      </c>
      <c r="AG17" s="80">
        <v>7128</v>
      </c>
      <c r="AH17" s="81">
        <f t="shared" si="5"/>
        <v>55.8</v>
      </c>
      <c r="AI17" s="80">
        <v>5636</v>
      </c>
      <c r="AJ17" s="81">
        <f t="shared" si="13"/>
        <v>44.2</v>
      </c>
    </row>
    <row r="18" spans="1:36" s="50" customFormat="1" ht="18.75" customHeight="1">
      <c r="A18" s="78" t="s">
        <v>18</v>
      </c>
      <c r="B18" s="79">
        <v>25072</v>
      </c>
      <c r="C18" s="79">
        <v>12873</v>
      </c>
      <c r="D18" s="76">
        <f t="shared" si="6"/>
        <v>51.3</v>
      </c>
      <c r="E18" s="104">
        <v>12199</v>
      </c>
      <c r="F18" s="76">
        <f t="shared" si="7"/>
        <v>48.7</v>
      </c>
      <c r="G18" s="80">
        <v>15803</v>
      </c>
      <c r="H18" s="80">
        <v>9416</v>
      </c>
      <c r="I18" s="76">
        <f t="shared" si="0"/>
        <v>59.6</v>
      </c>
      <c r="J18" s="82">
        <v>6387</v>
      </c>
      <c r="K18" s="76">
        <f t="shared" si="8"/>
        <v>40.4</v>
      </c>
      <c r="L18" s="80">
        <v>3571</v>
      </c>
      <c r="M18" s="80">
        <v>2451</v>
      </c>
      <c r="N18" s="81">
        <f t="shared" si="1"/>
        <v>68.6</v>
      </c>
      <c r="O18" s="108">
        <v>1120</v>
      </c>
      <c r="P18" s="107">
        <f t="shared" si="9"/>
        <v>31.4</v>
      </c>
      <c r="Q18" s="80">
        <v>5896</v>
      </c>
      <c r="R18" s="80">
        <v>3390</v>
      </c>
      <c r="S18" s="81">
        <f t="shared" si="2"/>
        <v>57.5</v>
      </c>
      <c r="T18" s="80">
        <v>2506</v>
      </c>
      <c r="U18" s="76">
        <f t="shared" si="10"/>
        <v>42.5</v>
      </c>
      <c r="V18" s="82">
        <v>24660</v>
      </c>
      <c r="W18" s="82">
        <v>12663</v>
      </c>
      <c r="X18" s="76">
        <f t="shared" si="3"/>
        <v>51.4</v>
      </c>
      <c r="Y18" s="82">
        <v>11997</v>
      </c>
      <c r="Z18" s="76">
        <f t="shared" si="11"/>
        <v>48.6</v>
      </c>
      <c r="AA18" s="82">
        <v>8312</v>
      </c>
      <c r="AB18" s="82">
        <v>4358</v>
      </c>
      <c r="AC18" s="81">
        <f t="shared" si="4"/>
        <v>52.4</v>
      </c>
      <c r="AD18" s="80">
        <v>3954</v>
      </c>
      <c r="AE18" s="81">
        <f t="shared" si="12"/>
        <v>47.6</v>
      </c>
      <c r="AF18" s="80">
        <v>6308</v>
      </c>
      <c r="AG18" s="80">
        <v>3678</v>
      </c>
      <c r="AH18" s="81">
        <f t="shared" si="5"/>
        <v>58.3</v>
      </c>
      <c r="AI18" s="80">
        <v>2630</v>
      </c>
      <c r="AJ18" s="81">
        <f t="shared" si="13"/>
        <v>41.7</v>
      </c>
    </row>
    <row r="19" spans="1:36" s="50" customFormat="1" ht="18.75" customHeight="1">
      <c r="A19" s="78" t="s">
        <v>19</v>
      </c>
      <c r="B19" s="79">
        <v>51265</v>
      </c>
      <c r="C19" s="79">
        <v>22853</v>
      </c>
      <c r="D19" s="76">
        <f t="shared" si="6"/>
        <v>44.6</v>
      </c>
      <c r="E19" s="104">
        <v>28412</v>
      </c>
      <c r="F19" s="76">
        <f t="shared" si="7"/>
        <v>55.4</v>
      </c>
      <c r="G19" s="80">
        <v>54734</v>
      </c>
      <c r="H19" s="80">
        <v>28872</v>
      </c>
      <c r="I19" s="76">
        <f t="shared" si="0"/>
        <v>52.7</v>
      </c>
      <c r="J19" s="82">
        <v>25862</v>
      </c>
      <c r="K19" s="76">
        <f t="shared" si="8"/>
        <v>47.3</v>
      </c>
      <c r="L19" s="80">
        <v>10181</v>
      </c>
      <c r="M19" s="80">
        <v>4485</v>
      </c>
      <c r="N19" s="81">
        <f t="shared" si="1"/>
        <v>44.1</v>
      </c>
      <c r="O19" s="108">
        <v>5696</v>
      </c>
      <c r="P19" s="107">
        <f t="shared" si="9"/>
        <v>55.9</v>
      </c>
      <c r="Q19" s="80">
        <v>5835</v>
      </c>
      <c r="R19" s="80">
        <v>3074</v>
      </c>
      <c r="S19" s="81">
        <f t="shared" si="2"/>
        <v>52.7</v>
      </c>
      <c r="T19" s="80">
        <v>2761</v>
      </c>
      <c r="U19" s="76">
        <f t="shared" si="10"/>
        <v>47.3</v>
      </c>
      <c r="V19" s="82">
        <v>48041</v>
      </c>
      <c r="W19" s="82">
        <v>21575</v>
      </c>
      <c r="X19" s="76">
        <f t="shared" si="3"/>
        <v>44.9</v>
      </c>
      <c r="Y19" s="82">
        <v>26466</v>
      </c>
      <c r="Z19" s="76">
        <f t="shared" si="11"/>
        <v>55.1</v>
      </c>
      <c r="AA19" s="82">
        <v>14466</v>
      </c>
      <c r="AB19" s="82">
        <v>6022</v>
      </c>
      <c r="AC19" s="81">
        <f t="shared" si="4"/>
        <v>41.6</v>
      </c>
      <c r="AD19" s="80">
        <v>8444</v>
      </c>
      <c r="AE19" s="81">
        <f t="shared" si="12"/>
        <v>58.4</v>
      </c>
      <c r="AF19" s="80">
        <v>12184</v>
      </c>
      <c r="AG19" s="80">
        <v>5166</v>
      </c>
      <c r="AH19" s="81">
        <f t="shared" si="5"/>
        <v>42.4</v>
      </c>
      <c r="AI19" s="80">
        <v>7018</v>
      </c>
      <c r="AJ19" s="81">
        <f t="shared" si="13"/>
        <v>57.6</v>
      </c>
    </row>
    <row r="20" spans="1:36" s="50" customFormat="1" ht="18.75" customHeight="1">
      <c r="A20" s="78" t="s">
        <v>20</v>
      </c>
      <c r="B20" s="79">
        <v>48515</v>
      </c>
      <c r="C20" s="79">
        <v>23630</v>
      </c>
      <c r="D20" s="76">
        <f t="shared" si="6"/>
        <v>48.7</v>
      </c>
      <c r="E20" s="104">
        <v>24885</v>
      </c>
      <c r="F20" s="76">
        <f t="shared" si="7"/>
        <v>51.3</v>
      </c>
      <c r="G20" s="80">
        <v>27356</v>
      </c>
      <c r="H20" s="80">
        <v>15560</v>
      </c>
      <c r="I20" s="76">
        <f t="shared" si="0"/>
        <v>56.9</v>
      </c>
      <c r="J20" s="82">
        <v>11796</v>
      </c>
      <c r="K20" s="76">
        <f t="shared" si="8"/>
        <v>43.1</v>
      </c>
      <c r="L20" s="80">
        <v>5694</v>
      </c>
      <c r="M20" s="80">
        <v>3499</v>
      </c>
      <c r="N20" s="81">
        <f t="shared" si="1"/>
        <v>61.5</v>
      </c>
      <c r="O20" s="108">
        <v>2195</v>
      </c>
      <c r="P20" s="107">
        <f t="shared" si="9"/>
        <v>38.5</v>
      </c>
      <c r="Q20" s="80">
        <v>7790</v>
      </c>
      <c r="R20" s="80">
        <v>3641</v>
      </c>
      <c r="S20" s="81">
        <f t="shared" si="2"/>
        <v>46.7</v>
      </c>
      <c r="T20" s="80">
        <v>4149</v>
      </c>
      <c r="U20" s="76">
        <f t="shared" si="10"/>
        <v>53.3</v>
      </c>
      <c r="V20" s="82">
        <v>45765</v>
      </c>
      <c r="W20" s="82">
        <v>22506</v>
      </c>
      <c r="X20" s="76">
        <f t="shared" si="3"/>
        <v>49.2</v>
      </c>
      <c r="Y20" s="82">
        <v>23259</v>
      </c>
      <c r="Z20" s="76">
        <f t="shared" si="11"/>
        <v>50.8</v>
      </c>
      <c r="AA20" s="82">
        <v>17816</v>
      </c>
      <c r="AB20" s="82">
        <v>8489</v>
      </c>
      <c r="AC20" s="81">
        <f t="shared" si="4"/>
        <v>47.6</v>
      </c>
      <c r="AD20" s="80">
        <v>9327</v>
      </c>
      <c r="AE20" s="81">
        <f t="shared" si="12"/>
        <v>52.4</v>
      </c>
      <c r="AF20" s="80">
        <v>12454</v>
      </c>
      <c r="AG20" s="80">
        <v>6510</v>
      </c>
      <c r="AH20" s="81">
        <f t="shared" si="5"/>
        <v>52.3</v>
      </c>
      <c r="AI20" s="80">
        <v>5944</v>
      </c>
      <c r="AJ20" s="81">
        <f t="shared" si="13"/>
        <v>47.7</v>
      </c>
    </row>
    <row r="21" spans="1:36" s="50" customFormat="1" ht="18.75" customHeight="1">
      <c r="A21" s="78" t="s">
        <v>21</v>
      </c>
      <c r="B21" s="79">
        <v>41035</v>
      </c>
      <c r="C21" s="79">
        <v>20886</v>
      </c>
      <c r="D21" s="76">
        <f t="shared" si="6"/>
        <v>50.9</v>
      </c>
      <c r="E21" s="104">
        <v>20149</v>
      </c>
      <c r="F21" s="76">
        <f t="shared" si="7"/>
        <v>49.1</v>
      </c>
      <c r="G21" s="80">
        <v>24828</v>
      </c>
      <c r="H21" s="80">
        <v>14598</v>
      </c>
      <c r="I21" s="76">
        <f t="shared" si="0"/>
        <v>58.8</v>
      </c>
      <c r="J21" s="82">
        <v>10230</v>
      </c>
      <c r="K21" s="76">
        <f t="shared" si="8"/>
        <v>41.2</v>
      </c>
      <c r="L21" s="80">
        <v>7196</v>
      </c>
      <c r="M21" s="80">
        <v>4375</v>
      </c>
      <c r="N21" s="81">
        <f t="shared" si="1"/>
        <v>60.8</v>
      </c>
      <c r="O21" s="108">
        <v>2821</v>
      </c>
      <c r="P21" s="107">
        <f t="shared" si="9"/>
        <v>39.2</v>
      </c>
      <c r="Q21" s="80">
        <v>8390</v>
      </c>
      <c r="R21" s="80">
        <v>4620</v>
      </c>
      <c r="S21" s="81">
        <f t="shared" si="2"/>
        <v>55.1</v>
      </c>
      <c r="T21" s="80">
        <v>3770</v>
      </c>
      <c r="U21" s="76">
        <f t="shared" si="10"/>
        <v>44.9</v>
      </c>
      <c r="V21" s="82">
        <v>39635</v>
      </c>
      <c r="W21" s="82">
        <v>20317</v>
      </c>
      <c r="X21" s="76">
        <f t="shared" si="3"/>
        <v>51.3</v>
      </c>
      <c r="Y21" s="82">
        <v>19318</v>
      </c>
      <c r="Z21" s="76">
        <f t="shared" si="11"/>
        <v>48.7</v>
      </c>
      <c r="AA21" s="82">
        <v>13395</v>
      </c>
      <c r="AB21" s="82">
        <v>6814</v>
      </c>
      <c r="AC21" s="81">
        <f t="shared" si="4"/>
        <v>50.9</v>
      </c>
      <c r="AD21" s="80">
        <v>6581</v>
      </c>
      <c r="AE21" s="81">
        <f t="shared" si="12"/>
        <v>49.1</v>
      </c>
      <c r="AF21" s="80">
        <v>10896</v>
      </c>
      <c r="AG21" s="80">
        <v>5793</v>
      </c>
      <c r="AH21" s="81">
        <f t="shared" si="5"/>
        <v>53.2</v>
      </c>
      <c r="AI21" s="80">
        <v>5103</v>
      </c>
      <c r="AJ21" s="81">
        <f t="shared" si="13"/>
        <v>46.8</v>
      </c>
    </row>
    <row r="22" spans="1:36" s="50" customFormat="1" ht="18.75" customHeight="1">
      <c r="A22" s="78" t="s">
        <v>22</v>
      </c>
      <c r="B22" s="79">
        <v>69099</v>
      </c>
      <c r="C22" s="79">
        <v>35314</v>
      </c>
      <c r="D22" s="76">
        <f t="shared" si="6"/>
        <v>51.1</v>
      </c>
      <c r="E22" s="104">
        <v>33785</v>
      </c>
      <c r="F22" s="76">
        <f t="shared" si="7"/>
        <v>48.9</v>
      </c>
      <c r="G22" s="80">
        <v>46895</v>
      </c>
      <c r="H22" s="80">
        <v>26768</v>
      </c>
      <c r="I22" s="76">
        <f t="shared" si="0"/>
        <v>57.1</v>
      </c>
      <c r="J22" s="82">
        <v>20127</v>
      </c>
      <c r="K22" s="76">
        <f t="shared" si="8"/>
        <v>42.9</v>
      </c>
      <c r="L22" s="80">
        <v>7730</v>
      </c>
      <c r="M22" s="80">
        <v>4823</v>
      </c>
      <c r="N22" s="81">
        <f t="shared" si="1"/>
        <v>62.4</v>
      </c>
      <c r="O22" s="108">
        <v>2907</v>
      </c>
      <c r="P22" s="107">
        <f t="shared" si="9"/>
        <v>37.6</v>
      </c>
      <c r="Q22" s="80">
        <v>17075</v>
      </c>
      <c r="R22" s="80">
        <v>8443</v>
      </c>
      <c r="S22" s="81">
        <f t="shared" si="2"/>
        <v>49.4</v>
      </c>
      <c r="T22" s="80">
        <v>8632</v>
      </c>
      <c r="U22" s="76">
        <f t="shared" si="10"/>
        <v>50.6</v>
      </c>
      <c r="V22" s="82">
        <v>67402</v>
      </c>
      <c r="W22" s="82">
        <v>34581</v>
      </c>
      <c r="X22" s="76">
        <f t="shared" si="3"/>
        <v>51.3</v>
      </c>
      <c r="Y22" s="82">
        <v>32821</v>
      </c>
      <c r="Z22" s="76">
        <f t="shared" si="11"/>
        <v>48.7</v>
      </c>
      <c r="AA22" s="82">
        <v>23959</v>
      </c>
      <c r="AB22" s="82">
        <v>12396</v>
      </c>
      <c r="AC22" s="81">
        <f t="shared" si="4"/>
        <v>51.7</v>
      </c>
      <c r="AD22" s="80">
        <v>11563</v>
      </c>
      <c r="AE22" s="81">
        <f t="shared" si="12"/>
        <v>48.3</v>
      </c>
      <c r="AF22" s="80">
        <v>20213</v>
      </c>
      <c r="AG22" s="80">
        <v>10858</v>
      </c>
      <c r="AH22" s="81">
        <f t="shared" si="5"/>
        <v>53.7</v>
      </c>
      <c r="AI22" s="80">
        <v>9355</v>
      </c>
      <c r="AJ22" s="81">
        <f t="shared" si="13"/>
        <v>46.3</v>
      </c>
    </row>
    <row r="23" spans="1:36" s="50" customFormat="1" ht="18.75" customHeight="1">
      <c r="A23" s="78" t="s">
        <v>23</v>
      </c>
      <c r="B23" s="79">
        <v>40230</v>
      </c>
      <c r="C23" s="79">
        <v>19219</v>
      </c>
      <c r="D23" s="76">
        <f t="shared" si="6"/>
        <v>47.8</v>
      </c>
      <c r="E23" s="104">
        <v>21011</v>
      </c>
      <c r="F23" s="76">
        <f t="shared" si="7"/>
        <v>52.2</v>
      </c>
      <c r="G23" s="80">
        <v>34810</v>
      </c>
      <c r="H23" s="80">
        <v>18464</v>
      </c>
      <c r="I23" s="76">
        <f t="shared" si="0"/>
        <v>53</v>
      </c>
      <c r="J23" s="82">
        <v>16346</v>
      </c>
      <c r="K23" s="76">
        <f t="shared" si="8"/>
        <v>47</v>
      </c>
      <c r="L23" s="80">
        <v>7954</v>
      </c>
      <c r="M23" s="80">
        <v>3961</v>
      </c>
      <c r="N23" s="81">
        <f t="shared" si="1"/>
        <v>49.8</v>
      </c>
      <c r="O23" s="108">
        <v>3993</v>
      </c>
      <c r="P23" s="107">
        <f t="shared" si="9"/>
        <v>50.2</v>
      </c>
      <c r="Q23" s="80">
        <v>4749</v>
      </c>
      <c r="R23" s="80">
        <v>2112</v>
      </c>
      <c r="S23" s="81">
        <f t="shared" si="2"/>
        <v>44.5</v>
      </c>
      <c r="T23" s="80">
        <v>2637</v>
      </c>
      <c r="U23" s="76">
        <f t="shared" si="10"/>
        <v>55.5</v>
      </c>
      <c r="V23" s="82">
        <v>38304</v>
      </c>
      <c r="W23" s="82">
        <v>18361</v>
      </c>
      <c r="X23" s="76">
        <f t="shared" si="3"/>
        <v>47.9</v>
      </c>
      <c r="Y23" s="82">
        <v>19943</v>
      </c>
      <c r="Z23" s="76">
        <f t="shared" si="11"/>
        <v>52.1</v>
      </c>
      <c r="AA23" s="82">
        <v>12958</v>
      </c>
      <c r="AB23" s="82">
        <v>5656</v>
      </c>
      <c r="AC23" s="81">
        <f t="shared" si="4"/>
        <v>43.6</v>
      </c>
      <c r="AD23" s="80">
        <v>7302</v>
      </c>
      <c r="AE23" s="81">
        <f t="shared" si="12"/>
        <v>56.4</v>
      </c>
      <c r="AF23" s="80">
        <v>10121</v>
      </c>
      <c r="AG23" s="80">
        <v>4531</v>
      </c>
      <c r="AH23" s="81">
        <f t="shared" si="5"/>
        <v>44.8</v>
      </c>
      <c r="AI23" s="80">
        <v>5590</v>
      </c>
      <c r="AJ23" s="81">
        <f t="shared" si="13"/>
        <v>55.2</v>
      </c>
    </row>
    <row r="24" spans="1:36" s="50" customFormat="1" ht="18.75" customHeight="1">
      <c r="A24" s="78" t="s">
        <v>24</v>
      </c>
      <c r="B24" s="79">
        <v>43383</v>
      </c>
      <c r="C24" s="79">
        <v>21065</v>
      </c>
      <c r="D24" s="76">
        <f t="shared" si="6"/>
        <v>48.6</v>
      </c>
      <c r="E24" s="104">
        <v>22318</v>
      </c>
      <c r="F24" s="76">
        <f t="shared" si="7"/>
        <v>51.4</v>
      </c>
      <c r="G24" s="80">
        <v>24542</v>
      </c>
      <c r="H24" s="80">
        <v>13676</v>
      </c>
      <c r="I24" s="76">
        <f t="shared" si="0"/>
        <v>55.7</v>
      </c>
      <c r="J24" s="82">
        <v>10866</v>
      </c>
      <c r="K24" s="76">
        <f t="shared" si="8"/>
        <v>44.3</v>
      </c>
      <c r="L24" s="80">
        <v>4073</v>
      </c>
      <c r="M24" s="80">
        <v>2531</v>
      </c>
      <c r="N24" s="81">
        <f t="shared" si="1"/>
        <v>62.1</v>
      </c>
      <c r="O24" s="108">
        <v>1542</v>
      </c>
      <c r="P24" s="107">
        <f t="shared" si="9"/>
        <v>37.9</v>
      </c>
      <c r="Q24" s="80">
        <v>7269</v>
      </c>
      <c r="R24" s="80">
        <v>3735</v>
      </c>
      <c r="S24" s="81">
        <f t="shared" si="2"/>
        <v>51.4</v>
      </c>
      <c r="T24" s="80">
        <v>3534</v>
      </c>
      <c r="U24" s="76">
        <f t="shared" si="10"/>
        <v>48.6</v>
      </c>
      <c r="V24" s="82">
        <v>39300</v>
      </c>
      <c r="W24" s="82">
        <v>19034</v>
      </c>
      <c r="X24" s="76">
        <f t="shared" si="3"/>
        <v>48.4</v>
      </c>
      <c r="Y24" s="82">
        <v>20266</v>
      </c>
      <c r="Z24" s="76">
        <f t="shared" si="11"/>
        <v>51.6</v>
      </c>
      <c r="AA24" s="82">
        <v>14604</v>
      </c>
      <c r="AB24" s="82">
        <v>6647</v>
      </c>
      <c r="AC24" s="81">
        <f t="shared" si="4"/>
        <v>45.5</v>
      </c>
      <c r="AD24" s="80">
        <v>7957</v>
      </c>
      <c r="AE24" s="81">
        <f t="shared" si="12"/>
        <v>54.5</v>
      </c>
      <c r="AF24" s="80">
        <v>11276</v>
      </c>
      <c r="AG24" s="80">
        <v>5503</v>
      </c>
      <c r="AH24" s="81">
        <f t="shared" si="5"/>
        <v>48.8</v>
      </c>
      <c r="AI24" s="80">
        <v>5773</v>
      </c>
      <c r="AJ24" s="81">
        <f t="shared" si="13"/>
        <v>51.2</v>
      </c>
    </row>
    <row r="25" spans="1:36" s="50" customFormat="1" ht="18.75" customHeight="1">
      <c r="A25" s="78" t="s">
        <v>25</v>
      </c>
      <c r="B25" s="79">
        <v>29576</v>
      </c>
      <c r="C25" s="79">
        <v>15303</v>
      </c>
      <c r="D25" s="76">
        <f t="shared" si="6"/>
        <v>51.7</v>
      </c>
      <c r="E25" s="104">
        <v>14273</v>
      </c>
      <c r="F25" s="76">
        <f t="shared" si="7"/>
        <v>48.3</v>
      </c>
      <c r="G25" s="80">
        <v>25918</v>
      </c>
      <c r="H25" s="80">
        <v>14646</v>
      </c>
      <c r="I25" s="76">
        <f t="shared" si="0"/>
        <v>56.5</v>
      </c>
      <c r="J25" s="82">
        <v>11272</v>
      </c>
      <c r="K25" s="76">
        <f t="shared" si="8"/>
        <v>43.5</v>
      </c>
      <c r="L25" s="80">
        <v>4109</v>
      </c>
      <c r="M25" s="80">
        <v>2312</v>
      </c>
      <c r="N25" s="81">
        <f t="shared" si="1"/>
        <v>56.3</v>
      </c>
      <c r="O25" s="108">
        <v>1797</v>
      </c>
      <c r="P25" s="107">
        <f t="shared" si="9"/>
        <v>43.7</v>
      </c>
      <c r="Q25" s="80">
        <v>3121</v>
      </c>
      <c r="R25" s="80">
        <v>1854</v>
      </c>
      <c r="S25" s="81">
        <f t="shared" si="2"/>
        <v>59.4</v>
      </c>
      <c r="T25" s="80">
        <v>1267</v>
      </c>
      <c r="U25" s="76">
        <f t="shared" si="10"/>
        <v>40.6</v>
      </c>
      <c r="V25" s="82">
        <v>29071</v>
      </c>
      <c r="W25" s="82">
        <v>15075</v>
      </c>
      <c r="X25" s="76">
        <f t="shared" si="3"/>
        <v>51.9</v>
      </c>
      <c r="Y25" s="82">
        <v>13996</v>
      </c>
      <c r="Z25" s="76">
        <f t="shared" si="11"/>
        <v>48.1</v>
      </c>
      <c r="AA25" s="82">
        <v>9213</v>
      </c>
      <c r="AB25" s="82">
        <v>4613</v>
      </c>
      <c r="AC25" s="81">
        <f t="shared" si="4"/>
        <v>50.1</v>
      </c>
      <c r="AD25" s="80">
        <v>4600</v>
      </c>
      <c r="AE25" s="81">
        <f t="shared" si="12"/>
        <v>49.9</v>
      </c>
      <c r="AF25" s="80">
        <v>7718</v>
      </c>
      <c r="AG25" s="80">
        <v>3934</v>
      </c>
      <c r="AH25" s="81">
        <f t="shared" si="5"/>
        <v>51</v>
      </c>
      <c r="AI25" s="80">
        <v>3784</v>
      </c>
      <c r="AJ25" s="81">
        <f t="shared" si="13"/>
        <v>49</v>
      </c>
    </row>
    <row r="26" spans="1:36" s="50" customFormat="1" ht="18.75" customHeight="1">
      <c r="A26" s="78" t="s">
        <v>26</v>
      </c>
      <c r="B26" s="79">
        <v>81386</v>
      </c>
      <c r="C26" s="79">
        <v>38394</v>
      </c>
      <c r="D26" s="76">
        <f t="shared" si="6"/>
        <v>47.2</v>
      </c>
      <c r="E26" s="104">
        <v>42992</v>
      </c>
      <c r="F26" s="76">
        <f t="shared" si="7"/>
        <v>52.8</v>
      </c>
      <c r="G26" s="80">
        <v>64335</v>
      </c>
      <c r="H26" s="80">
        <v>33199</v>
      </c>
      <c r="I26" s="76">
        <f t="shared" si="0"/>
        <v>51.6</v>
      </c>
      <c r="J26" s="82">
        <v>31136</v>
      </c>
      <c r="K26" s="76">
        <f t="shared" si="8"/>
        <v>48.4</v>
      </c>
      <c r="L26" s="80">
        <v>15473</v>
      </c>
      <c r="M26" s="80">
        <v>7444</v>
      </c>
      <c r="N26" s="81">
        <f t="shared" si="1"/>
        <v>48.1</v>
      </c>
      <c r="O26" s="108">
        <v>8029</v>
      </c>
      <c r="P26" s="107">
        <f t="shared" si="9"/>
        <v>51.9</v>
      </c>
      <c r="Q26" s="80">
        <v>25249</v>
      </c>
      <c r="R26" s="80">
        <v>11340</v>
      </c>
      <c r="S26" s="81">
        <f t="shared" si="2"/>
        <v>44.9</v>
      </c>
      <c r="T26" s="80">
        <v>13909</v>
      </c>
      <c r="U26" s="76">
        <f t="shared" si="10"/>
        <v>55.1</v>
      </c>
      <c r="V26" s="82">
        <v>80042</v>
      </c>
      <c r="W26" s="82">
        <v>37815</v>
      </c>
      <c r="X26" s="76">
        <f t="shared" si="3"/>
        <v>47.2</v>
      </c>
      <c r="Y26" s="82">
        <v>42227</v>
      </c>
      <c r="Z26" s="76">
        <f t="shared" si="11"/>
        <v>52.8</v>
      </c>
      <c r="AA26" s="82">
        <v>22833</v>
      </c>
      <c r="AB26" s="82">
        <v>10728</v>
      </c>
      <c r="AC26" s="81">
        <f t="shared" si="4"/>
        <v>47</v>
      </c>
      <c r="AD26" s="80">
        <v>12105</v>
      </c>
      <c r="AE26" s="81">
        <f t="shared" si="12"/>
        <v>53</v>
      </c>
      <c r="AF26" s="80">
        <v>18607</v>
      </c>
      <c r="AG26" s="80">
        <v>9183</v>
      </c>
      <c r="AH26" s="81">
        <f t="shared" si="5"/>
        <v>49.4</v>
      </c>
      <c r="AI26" s="80">
        <v>9424</v>
      </c>
      <c r="AJ26" s="81">
        <f t="shared" si="13"/>
        <v>50.6</v>
      </c>
    </row>
    <row r="27" spans="1:36" s="50" customFormat="1" ht="18.75" customHeight="1">
      <c r="A27" s="78" t="s">
        <v>27</v>
      </c>
      <c r="B27" s="79">
        <v>33440</v>
      </c>
      <c r="C27" s="79">
        <v>16527</v>
      </c>
      <c r="D27" s="76">
        <f t="shared" si="6"/>
        <v>49.4</v>
      </c>
      <c r="E27" s="104">
        <v>16913</v>
      </c>
      <c r="F27" s="76">
        <f t="shared" si="7"/>
        <v>50.6</v>
      </c>
      <c r="G27" s="80">
        <v>22905</v>
      </c>
      <c r="H27" s="80">
        <v>13097</v>
      </c>
      <c r="I27" s="76">
        <f t="shared" si="0"/>
        <v>57.2</v>
      </c>
      <c r="J27" s="82">
        <v>9808</v>
      </c>
      <c r="K27" s="76">
        <f t="shared" si="8"/>
        <v>42.8</v>
      </c>
      <c r="L27" s="80">
        <v>5095</v>
      </c>
      <c r="M27" s="80">
        <v>3016</v>
      </c>
      <c r="N27" s="81">
        <f t="shared" si="1"/>
        <v>59.2</v>
      </c>
      <c r="O27" s="108">
        <v>2079</v>
      </c>
      <c r="P27" s="107">
        <f t="shared" si="9"/>
        <v>40.8</v>
      </c>
      <c r="Q27" s="80">
        <v>5113</v>
      </c>
      <c r="R27" s="80">
        <v>2795</v>
      </c>
      <c r="S27" s="81">
        <f t="shared" si="2"/>
        <v>54.7</v>
      </c>
      <c r="T27" s="80">
        <v>2318</v>
      </c>
      <c r="U27" s="76">
        <f t="shared" si="10"/>
        <v>45.3</v>
      </c>
      <c r="V27" s="82">
        <v>32346</v>
      </c>
      <c r="W27" s="82">
        <v>16113</v>
      </c>
      <c r="X27" s="76">
        <f t="shared" si="3"/>
        <v>49.8</v>
      </c>
      <c r="Y27" s="82">
        <v>16233</v>
      </c>
      <c r="Z27" s="76">
        <f t="shared" si="11"/>
        <v>50.2</v>
      </c>
      <c r="AA27" s="82">
        <v>11223</v>
      </c>
      <c r="AB27" s="82">
        <v>5528</v>
      </c>
      <c r="AC27" s="81">
        <f t="shared" si="4"/>
        <v>49.3</v>
      </c>
      <c r="AD27" s="80">
        <v>5695</v>
      </c>
      <c r="AE27" s="81">
        <f t="shared" si="12"/>
        <v>50.7</v>
      </c>
      <c r="AF27" s="80">
        <v>9112</v>
      </c>
      <c r="AG27" s="80">
        <v>4632</v>
      </c>
      <c r="AH27" s="81">
        <f t="shared" si="5"/>
        <v>50.8</v>
      </c>
      <c r="AI27" s="80">
        <v>4480</v>
      </c>
      <c r="AJ27" s="81">
        <f t="shared" si="13"/>
        <v>49.2</v>
      </c>
    </row>
    <row r="28" spans="1:36" s="50" customFormat="1" ht="18.75" customHeight="1">
      <c r="A28" s="78" t="s">
        <v>28</v>
      </c>
      <c r="B28" s="79">
        <v>40213</v>
      </c>
      <c r="C28" s="79">
        <v>21544</v>
      </c>
      <c r="D28" s="76">
        <f t="shared" si="6"/>
        <v>53.6</v>
      </c>
      <c r="E28" s="104">
        <v>18669</v>
      </c>
      <c r="F28" s="76">
        <f t="shared" si="7"/>
        <v>46.4</v>
      </c>
      <c r="G28" s="80">
        <v>20848</v>
      </c>
      <c r="H28" s="80">
        <v>12867</v>
      </c>
      <c r="I28" s="76">
        <f t="shared" si="0"/>
        <v>61.7</v>
      </c>
      <c r="J28" s="82">
        <v>7981</v>
      </c>
      <c r="K28" s="76">
        <f t="shared" si="8"/>
        <v>38.3</v>
      </c>
      <c r="L28" s="80">
        <v>5023</v>
      </c>
      <c r="M28" s="80">
        <v>2819</v>
      </c>
      <c r="N28" s="81">
        <f t="shared" si="1"/>
        <v>56.1</v>
      </c>
      <c r="O28" s="108">
        <v>2204</v>
      </c>
      <c r="P28" s="107">
        <f t="shared" si="9"/>
        <v>43.9</v>
      </c>
      <c r="Q28" s="80">
        <v>4842</v>
      </c>
      <c r="R28" s="80">
        <v>2909</v>
      </c>
      <c r="S28" s="81">
        <f t="shared" si="2"/>
        <v>60.1</v>
      </c>
      <c r="T28" s="80">
        <v>1933</v>
      </c>
      <c r="U28" s="76">
        <f t="shared" si="10"/>
        <v>39.9</v>
      </c>
      <c r="V28" s="82">
        <v>38698</v>
      </c>
      <c r="W28" s="82">
        <v>20823</v>
      </c>
      <c r="X28" s="76">
        <f t="shared" si="3"/>
        <v>53.8</v>
      </c>
      <c r="Y28" s="82">
        <v>17875</v>
      </c>
      <c r="Z28" s="76">
        <f t="shared" si="11"/>
        <v>46.2</v>
      </c>
      <c r="AA28" s="82">
        <v>12061</v>
      </c>
      <c r="AB28" s="82">
        <v>6242</v>
      </c>
      <c r="AC28" s="81">
        <f t="shared" si="4"/>
        <v>51.8</v>
      </c>
      <c r="AD28" s="80">
        <v>5819</v>
      </c>
      <c r="AE28" s="81">
        <f t="shared" si="12"/>
        <v>48.2</v>
      </c>
      <c r="AF28" s="80">
        <v>10250</v>
      </c>
      <c r="AG28" s="80">
        <v>5416</v>
      </c>
      <c r="AH28" s="81">
        <f t="shared" si="5"/>
        <v>52.8</v>
      </c>
      <c r="AI28" s="80">
        <v>4834</v>
      </c>
      <c r="AJ28" s="81">
        <f t="shared" si="13"/>
        <v>47.2</v>
      </c>
    </row>
    <row r="29" spans="1:36" s="50" customFormat="1" ht="18.75" customHeight="1">
      <c r="A29" s="78" t="s">
        <v>29</v>
      </c>
      <c r="B29" s="79">
        <v>56598</v>
      </c>
      <c r="C29" s="79">
        <v>28148</v>
      </c>
      <c r="D29" s="76">
        <f t="shared" si="6"/>
        <v>49.7</v>
      </c>
      <c r="E29" s="104">
        <v>28450</v>
      </c>
      <c r="F29" s="76">
        <f t="shared" si="7"/>
        <v>50.3</v>
      </c>
      <c r="G29" s="80">
        <v>35502</v>
      </c>
      <c r="H29" s="80">
        <v>20260</v>
      </c>
      <c r="I29" s="76">
        <f t="shared" si="0"/>
        <v>57.1</v>
      </c>
      <c r="J29" s="82">
        <v>15242</v>
      </c>
      <c r="K29" s="76">
        <f t="shared" si="8"/>
        <v>42.9</v>
      </c>
      <c r="L29" s="80">
        <v>7226</v>
      </c>
      <c r="M29" s="80">
        <v>4276</v>
      </c>
      <c r="N29" s="81">
        <f t="shared" si="1"/>
        <v>59.2</v>
      </c>
      <c r="O29" s="108">
        <v>2950</v>
      </c>
      <c r="P29" s="107">
        <f t="shared" si="9"/>
        <v>40.8</v>
      </c>
      <c r="Q29" s="80">
        <v>12047</v>
      </c>
      <c r="R29" s="80">
        <v>5853</v>
      </c>
      <c r="S29" s="81">
        <f t="shared" si="2"/>
        <v>48.6</v>
      </c>
      <c r="T29" s="80">
        <v>6194</v>
      </c>
      <c r="U29" s="76">
        <f t="shared" si="10"/>
        <v>51.4</v>
      </c>
      <c r="V29" s="82">
        <v>55560</v>
      </c>
      <c r="W29" s="82">
        <v>27677</v>
      </c>
      <c r="X29" s="76">
        <f t="shared" si="3"/>
        <v>49.8</v>
      </c>
      <c r="Y29" s="82">
        <v>27883</v>
      </c>
      <c r="Z29" s="76">
        <f t="shared" si="11"/>
        <v>50.2</v>
      </c>
      <c r="AA29" s="82">
        <v>18199</v>
      </c>
      <c r="AB29" s="82">
        <v>8782</v>
      </c>
      <c r="AC29" s="81">
        <f t="shared" si="4"/>
        <v>48.3</v>
      </c>
      <c r="AD29" s="80">
        <v>9417</v>
      </c>
      <c r="AE29" s="81">
        <f t="shared" si="12"/>
        <v>51.7</v>
      </c>
      <c r="AF29" s="80">
        <v>14768</v>
      </c>
      <c r="AG29" s="80">
        <v>7523</v>
      </c>
      <c r="AH29" s="81">
        <f t="shared" si="5"/>
        <v>50.9</v>
      </c>
      <c r="AI29" s="80">
        <v>7245</v>
      </c>
      <c r="AJ29" s="81">
        <f t="shared" si="13"/>
        <v>49.1</v>
      </c>
    </row>
    <row r="30" spans="1:36" s="50" customFormat="1" ht="18.75" customHeight="1">
      <c r="A30" s="83" t="s">
        <v>30</v>
      </c>
      <c r="B30" s="84">
        <v>19829</v>
      </c>
      <c r="C30" s="84">
        <v>10656</v>
      </c>
      <c r="D30" s="76">
        <f t="shared" si="6"/>
        <v>53.7</v>
      </c>
      <c r="E30" s="104">
        <v>9173</v>
      </c>
      <c r="F30" s="76">
        <f t="shared" si="7"/>
        <v>46.3</v>
      </c>
      <c r="G30" s="80">
        <v>11424</v>
      </c>
      <c r="H30" s="80">
        <v>6726</v>
      </c>
      <c r="I30" s="76">
        <f t="shared" si="0"/>
        <v>58.9</v>
      </c>
      <c r="J30" s="82">
        <v>4698</v>
      </c>
      <c r="K30" s="76">
        <f t="shared" si="8"/>
        <v>41.1</v>
      </c>
      <c r="L30" s="80">
        <v>3315</v>
      </c>
      <c r="M30" s="80">
        <v>2069</v>
      </c>
      <c r="N30" s="81">
        <f t="shared" si="1"/>
        <v>62.4</v>
      </c>
      <c r="O30" s="108">
        <v>1246</v>
      </c>
      <c r="P30" s="107">
        <f t="shared" si="9"/>
        <v>37.6</v>
      </c>
      <c r="Q30" s="80">
        <v>2491</v>
      </c>
      <c r="R30" s="80">
        <v>1182</v>
      </c>
      <c r="S30" s="81">
        <f t="shared" si="2"/>
        <v>47.5</v>
      </c>
      <c r="T30" s="80">
        <v>1309</v>
      </c>
      <c r="U30" s="76">
        <f t="shared" si="10"/>
        <v>52.5</v>
      </c>
      <c r="V30" s="82">
        <v>18988</v>
      </c>
      <c r="W30" s="82">
        <v>10252</v>
      </c>
      <c r="X30" s="76">
        <f t="shared" si="3"/>
        <v>54</v>
      </c>
      <c r="Y30" s="82">
        <v>8736</v>
      </c>
      <c r="Z30" s="76">
        <f t="shared" si="11"/>
        <v>46</v>
      </c>
      <c r="AA30" s="82">
        <v>6616</v>
      </c>
      <c r="AB30" s="82">
        <v>3386</v>
      </c>
      <c r="AC30" s="81">
        <f t="shared" si="4"/>
        <v>51.2</v>
      </c>
      <c r="AD30" s="80">
        <v>3230</v>
      </c>
      <c r="AE30" s="81">
        <f t="shared" si="12"/>
        <v>48.8</v>
      </c>
      <c r="AF30" s="80">
        <v>5447</v>
      </c>
      <c r="AG30" s="80">
        <v>2833</v>
      </c>
      <c r="AH30" s="81">
        <f t="shared" si="5"/>
        <v>52</v>
      </c>
      <c r="AI30" s="80">
        <v>2614</v>
      </c>
      <c r="AJ30" s="81">
        <f t="shared" si="13"/>
        <v>48</v>
      </c>
    </row>
    <row r="31" spans="1:36" s="50" customFormat="1" ht="18.75" customHeight="1">
      <c r="A31" s="85" t="s">
        <v>31</v>
      </c>
      <c r="B31" s="86">
        <v>36681</v>
      </c>
      <c r="C31" s="86">
        <v>17447</v>
      </c>
      <c r="D31" s="76">
        <f t="shared" si="6"/>
        <v>47.6</v>
      </c>
      <c r="E31" s="104">
        <v>19234</v>
      </c>
      <c r="F31" s="76">
        <f t="shared" si="7"/>
        <v>52.4</v>
      </c>
      <c r="G31" s="80">
        <v>26696</v>
      </c>
      <c r="H31" s="80">
        <v>14663</v>
      </c>
      <c r="I31" s="76">
        <f t="shared" si="0"/>
        <v>54.9</v>
      </c>
      <c r="J31" s="82">
        <v>12033</v>
      </c>
      <c r="K31" s="76">
        <f t="shared" si="8"/>
        <v>45.1</v>
      </c>
      <c r="L31" s="80">
        <v>4260</v>
      </c>
      <c r="M31" s="80">
        <v>2498</v>
      </c>
      <c r="N31" s="81">
        <f t="shared" si="1"/>
        <v>58.6</v>
      </c>
      <c r="O31" s="108">
        <v>1762</v>
      </c>
      <c r="P31" s="107">
        <f t="shared" si="9"/>
        <v>41.4</v>
      </c>
      <c r="Q31" s="80">
        <v>6530</v>
      </c>
      <c r="R31" s="80">
        <v>3790</v>
      </c>
      <c r="S31" s="81">
        <f t="shared" si="2"/>
        <v>58</v>
      </c>
      <c r="T31" s="80">
        <v>2740</v>
      </c>
      <c r="U31" s="76">
        <f t="shared" si="10"/>
        <v>42</v>
      </c>
      <c r="V31" s="82">
        <v>35744</v>
      </c>
      <c r="W31" s="82">
        <v>17081</v>
      </c>
      <c r="X31" s="76">
        <f t="shared" si="3"/>
        <v>47.8</v>
      </c>
      <c r="Y31" s="82">
        <v>18663</v>
      </c>
      <c r="Z31" s="76">
        <f t="shared" si="11"/>
        <v>52.2</v>
      </c>
      <c r="AA31" s="82">
        <v>10938</v>
      </c>
      <c r="AB31" s="82">
        <v>4832</v>
      </c>
      <c r="AC31" s="81">
        <f t="shared" si="4"/>
        <v>44.2</v>
      </c>
      <c r="AD31" s="80">
        <v>6106</v>
      </c>
      <c r="AE31" s="81">
        <f t="shared" si="12"/>
        <v>55.8</v>
      </c>
      <c r="AF31" s="80">
        <v>8631</v>
      </c>
      <c r="AG31" s="80">
        <v>3992</v>
      </c>
      <c r="AH31" s="81">
        <f t="shared" si="5"/>
        <v>46.3</v>
      </c>
      <c r="AI31" s="80">
        <v>4639</v>
      </c>
      <c r="AJ31" s="81">
        <f t="shared" si="13"/>
        <v>53.7</v>
      </c>
    </row>
    <row r="32" spans="1:36" s="50" customFormat="1" ht="18.75" customHeight="1">
      <c r="A32" s="85" t="s">
        <v>32</v>
      </c>
      <c r="B32" s="86">
        <v>30984</v>
      </c>
      <c r="C32" s="86">
        <v>12838</v>
      </c>
      <c r="D32" s="76">
        <f t="shared" si="6"/>
        <v>41.4</v>
      </c>
      <c r="E32" s="104">
        <v>18146</v>
      </c>
      <c r="F32" s="76">
        <f t="shared" si="7"/>
        <v>58.6</v>
      </c>
      <c r="G32" s="80">
        <v>18825</v>
      </c>
      <c r="H32" s="80">
        <v>10048</v>
      </c>
      <c r="I32" s="76">
        <f t="shared" si="0"/>
        <v>53.4</v>
      </c>
      <c r="J32" s="82">
        <v>8777</v>
      </c>
      <c r="K32" s="76">
        <f t="shared" si="8"/>
        <v>46.6</v>
      </c>
      <c r="L32" s="80">
        <v>2983</v>
      </c>
      <c r="M32" s="80">
        <v>978</v>
      </c>
      <c r="N32" s="81">
        <f t="shared" si="1"/>
        <v>32.8</v>
      </c>
      <c r="O32" s="108">
        <v>2005</v>
      </c>
      <c r="P32" s="107">
        <f t="shared" si="9"/>
        <v>67.2</v>
      </c>
      <c r="Q32" s="80">
        <v>4002</v>
      </c>
      <c r="R32" s="80">
        <v>2085</v>
      </c>
      <c r="S32" s="81">
        <f t="shared" si="2"/>
        <v>52.1</v>
      </c>
      <c r="T32" s="80">
        <v>1917</v>
      </c>
      <c r="U32" s="76">
        <f t="shared" si="10"/>
        <v>47.9</v>
      </c>
      <c r="V32" s="82">
        <v>29225</v>
      </c>
      <c r="W32" s="82">
        <v>12184</v>
      </c>
      <c r="X32" s="76">
        <f t="shared" si="3"/>
        <v>41.7</v>
      </c>
      <c r="Y32" s="82">
        <v>17041</v>
      </c>
      <c r="Z32" s="76">
        <f t="shared" si="11"/>
        <v>58.3</v>
      </c>
      <c r="AA32" s="82">
        <v>9212</v>
      </c>
      <c r="AB32" s="82">
        <v>3702</v>
      </c>
      <c r="AC32" s="81">
        <f t="shared" si="4"/>
        <v>40.2</v>
      </c>
      <c r="AD32" s="80">
        <v>5510</v>
      </c>
      <c r="AE32" s="81">
        <f t="shared" si="12"/>
        <v>59.8</v>
      </c>
      <c r="AF32" s="80">
        <v>7943</v>
      </c>
      <c r="AG32" s="80">
        <v>3244</v>
      </c>
      <c r="AH32" s="81">
        <f t="shared" si="5"/>
        <v>40.8</v>
      </c>
      <c r="AI32" s="80">
        <v>4699</v>
      </c>
      <c r="AJ32" s="81">
        <f t="shared" si="13"/>
        <v>59.2</v>
      </c>
    </row>
    <row r="33" spans="4:28" ht="23.25">
      <c r="D33" s="24"/>
      <c r="E33" s="105"/>
      <c r="X33" s="27"/>
      <c r="Y33" s="27"/>
      <c r="Z33" s="28"/>
      <c r="AA33" s="28"/>
      <c r="AB33" s="28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76" zoomScaleNormal="70" zoomScaleSheetLayoutView="76" zoomScalePageLayoutView="0" workbookViewId="0" topLeftCell="A1">
      <selection activeCell="A9" sqref="A9"/>
    </sheetView>
  </sheetViews>
  <sheetFormatPr defaultColWidth="0" defaultRowHeight="15"/>
  <cols>
    <col min="1" max="1" width="51.140625" style="51" customWidth="1"/>
    <col min="2" max="2" width="18.421875" style="51" customWidth="1"/>
    <col min="3" max="3" width="15.8515625" style="70" customWidth="1"/>
    <col min="4" max="4" width="12.7109375" style="70" customWidth="1"/>
    <col min="5" max="5" width="14.7109375" style="70" customWidth="1"/>
    <col min="6" max="6" width="12.421875" style="70" customWidth="1"/>
    <col min="7" max="7" width="11.28125" style="51" bestFit="1" customWidth="1"/>
    <col min="8" max="254" width="9.140625" style="51" customWidth="1"/>
    <col min="255" max="255" width="54.28125" style="51" customWidth="1"/>
    <col min="256" max="16384" width="0" style="51" hidden="1" customWidth="1"/>
  </cols>
  <sheetData>
    <row r="1" spans="1:6" ht="58.5" customHeight="1">
      <c r="A1" s="247" t="s">
        <v>176</v>
      </c>
      <c r="B1" s="247"/>
      <c r="C1" s="247"/>
      <c r="D1" s="247"/>
      <c r="E1" s="247"/>
      <c r="F1" s="247"/>
    </row>
    <row r="2" spans="1:6" s="52" customFormat="1" ht="21" customHeight="1">
      <c r="A2" s="248" t="s">
        <v>60</v>
      </c>
      <c r="B2" s="248"/>
      <c r="C2" s="248"/>
      <c r="D2" s="248"/>
      <c r="E2" s="248"/>
      <c r="F2" s="248"/>
    </row>
    <row r="3" spans="1:6" ht="18" customHeight="1">
      <c r="A3" s="53"/>
      <c r="B3" s="53"/>
      <c r="C3" s="53"/>
      <c r="D3" s="53"/>
      <c r="E3" s="53"/>
      <c r="F3" s="54" t="s">
        <v>91</v>
      </c>
    </row>
    <row r="4" spans="1:6" s="60" customFormat="1" ht="57" customHeight="1">
      <c r="A4" s="55" t="s">
        <v>61</v>
      </c>
      <c r="B4" s="56" t="s">
        <v>62</v>
      </c>
      <c r="C4" s="57" t="s">
        <v>2</v>
      </c>
      <c r="D4" s="58" t="s">
        <v>63</v>
      </c>
      <c r="E4" s="57" t="s">
        <v>0</v>
      </c>
      <c r="F4" s="59" t="s">
        <v>64</v>
      </c>
    </row>
    <row r="5" spans="1:6" s="93" customFormat="1" ht="17.25" customHeight="1">
      <c r="A5" s="91" t="s">
        <v>1</v>
      </c>
      <c r="B5" s="91">
        <v>1</v>
      </c>
      <c r="C5" s="92">
        <v>2</v>
      </c>
      <c r="D5" s="91">
        <v>3</v>
      </c>
      <c r="E5" s="92">
        <v>4</v>
      </c>
      <c r="F5" s="91">
        <v>5</v>
      </c>
    </row>
    <row r="6" spans="1:7" s="61" customFormat="1" ht="33.75" customHeight="1">
      <c r="A6" s="62" t="s">
        <v>65</v>
      </c>
      <c r="B6" s="172">
        <v>45924</v>
      </c>
      <c r="C6" s="174">
        <v>23209</v>
      </c>
      <c r="D6" s="175">
        <v>50.53784513544116</v>
      </c>
      <c r="E6" s="173">
        <v>22715</v>
      </c>
      <c r="F6" s="176">
        <v>49.46215486455884</v>
      </c>
      <c r="G6" s="63"/>
    </row>
    <row r="7" spans="1:7" s="61" customFormat="1" ht="46.5" customHeight="1">
      <c r="A7" s="64" t="s">
        <v>71</v>
      </c>
      <c r="B7" s="173">
        <v>29027</v>
      </c>
      <c r="C7" s="174">
        <v>16566</v>
      </c>
      <c r="D7" s="175">
        <v>57.07100285940676</v>
      </c>
      <c r="E7" s="173">
        <v>12461</v>
      </c>
      <c r="F7" s="176">
        <v>42.92899714059324</v>
      </c>
      <c r="G7" s="63"/>
    </row>
    <row r="8" spans="1:7" s="61" customFormat="1" ht="34.5" customHeight="1">
      <c r="A8" s="65" t="s">
        <v>66</v>
      </c>
      <c r="B8" s="172">
        <v>6855</v>
      </c>
      <c r="C8" s="174">
        <v>4588</v>
      </c>
      <c r="D8" s="175">
        <v>66.92924872355944</v>
      </c>
      <c r="E8" s="173">
        <v>2267</v>
      </c>
      <c r="F8" s="176">
        <v>33.070751276440554</v>
      </c>
      <c r="G8" s="63"/>
    </row>
    <row r="9" spans="1:7" s="61" customFormat="1" ht="62.25" customHeight="1">
      <c r="A9" s="65" t="s">
        <v>5</v>
      </c>
      <c r="B9" s="172">
        <v>5579</v>
      </c>
      <c r="C9" s="174">
        <v>2992</v>
      </c>
      <c r="D9" s="175">
        <v>53.629682738842085</v>
      </c>
      <c r="E9" s="173">
        <v>2587</v>
      </c>
      <c r="F9" s="176">
        <v>46.370317261157915</v>
      </c>
      <c r="G9" s="63"/>
    </row>
    <row r="10" spans="1:7" s="66" customFormat="1" ht="48.75" customHeight="1">
      <c r="A10" s="65" t="s">
        <v>67</v>
      </c>
      <c r="B10" s="172">
        <v>43943</v>
      </c>
      <c r="C10" s="174">
        <v>22333</v>
      </c>
      <c r="D10" s="175">
        <v>50.82265662335298</v>
      </c>
      <c r="E10" s="173">
        <v>21610</v>
      </c>
      <c r="F10" s="176">
        <v>49.17734337664702</v>
      </c>
      <c r="G10" s="63"/>
    </row>
    <row r="11" spans="1:7" s="66" customFormat="1" ht="27" customHeight="1">
      <c r="A11" s="249" t="s">
        <v>177</v>
      </c>
      <c r="B11" s="250"/>
      <c r="C11" s="250"/>
      <c r="D11" s="250"/>
      <c r="E11" s="250"/>
      <c r="F11" s="251"/>
      <c r="G11" s="63"/>
    </row>
    <row r="12" spans="1:7" s="66" customFormat="1" ht="48.75" customHeight="1">
      <c r="A12" s="55" t="s">
        <v>61</v>
      </c>
      <c r="B12" s="56" t="s">
        <v>62</v>
      </c>
      <c r="C12" s="57" t="s">
        <v>2</v>
      </c>
      <c r="D12" s="58" t="s">
        <v>63</v>
      </c>
      <c r="E12" s="57" t="s">
        <v>0</v>
      </c>
      <c r="F12" s="59" t="s">
        <v>64</v>
      </c>
      <c r="G12" s="63"/>
    </row>
    <row r="13" spans="1:8" ht="48.75" customHeight="1">
      <c r="A13" s="67" t="s">
        <v>72</v>
      </c>
      <c r="B13" s="177">
        <v>15125</v>
      </c>
      <c r="C13" s="177">
        <v>6966</v>
      </c>
      <c r="D13" s="68">
        <v>46.05619834710743</v>
      </c>
      <c r="E13" s="177">
        <v>8159</v>
      </c>
      <c r="F13" s="69">
        <v>53.94380165289257</v>
      </c>
      <c r="G13" s="63"/>
      <c r="H13" s="66"/>
    </row>
    <row r="14" spans="1:7" ht="48.75" customHeight="1">
      <c r="A14" s="67" t="s">
        <v>68</v>
      </c>
      <c r="B14" s="177">
        <v>12873</v>
      </c>
      <c r="C14" s="177">
        <v>6191</v>
      </c>
      <c r="D14" s="68">
        <v>48.09290763613765</v>
      </c>
      <c r="E14" s="177">
        <v>6682</v>
      </c>
      <c r="F14" s="69">
        <v>51.90709236386235</v>
      </c>
      <c r="G14" s="63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W36"/>
  <sheetViews>
    <sheetView tabSelected="1" zoomScale="75" zoomScaleNormal="75" workbookViewId="0" topLeftCell="A1">
      <selection activeCell="A4" sqref="A4:A5"/>
    </sheetView>
  </sheetViews>
  <sheetFormatPr defaultColWidth="9.140625" defaultRowHeight="15"/>
  <cols>
    <col min="1" max="1" width="28.57421875" style="34" customWidth="1"/>
    <col min="2" max="2" width="11.7109375" style="33" customWidth="1"/>
    <col min="3" max="3" width="10.7109375" style="26" customWidth="1"/>
    <col min="4" max="4" width="9.57421875" style="25" customWidth="1"/>
    <col min="5" max="5" width="10.7109375" style="25" customWidth="1"/>
    <col min="6" max="6" width="9.140625" style="25" customWidth="1"/>
    <col min="7" max="7" width="6.8515625" style="25" customWidth="1"/>
    <col min="8" max="8" width="10.140625" style="25" customWidth="1"/>
    <col min="9" max="9" width="8.421875" style="26" customWidth="1"/>
    <col min="10" max="10" width="10.28125" style="25" customWidth="1"/>
    <col min="11" max="11" width="10.8515625" style="25" customWidth="1"/>
    <col min="12" max="12" width="9.140625" style="26" customWidth="1"/>
    <col min="13" max="13" width="7.00390625" style="25" customWidth="1"/>
    <col min="14" max="14" width="10.7109375" style="25" customWidth="1"/>
    <col min="15" max="15" width="9.140625" style="26" customWidth="1"/>
    <col min="16" max="16" width="10.7109375" style="26" customWidth="1"/>
    <col min="17" max="17" width="11.421875" style="25" customWidth="1"/>
    <col min="18" max="19" width="8.7109375" style="26" customWidth="1"/>
    <col min="20" max="20" width="10.8515625" style="25" customWidth="1"/>
    <col min="21" max="22" width="8.57421875" style="25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258" t="s">
        <v>135</v>
      </c>
      <c r="B1" s="258"/>
      <c r="C1" s="258"/>
      <c r="D1" s="258"/>
      <c r="E1" s="258"/>
      <c r="F1" s="258"/>
      <c r="G1" s="258"/>
      <c r="H1" s="258"/>
      <c r="I1" s="258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2" s="1" customFormat="1" ht="19.5" customHeight="1">
      <c r="A2" s="260" t="s">
        <v>175</v>
      </c>
      <c r="B2" s="260"/>
      <c r="C2" s="260"/>
      <c r="D2" s="260"/>
      <c r="E2" s="260"/>
      <c r="F2" s="260"/>
      <c r="G2" s="260"/>
      <c r="H2" s="260"/>
      <c r="I2" s="260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1:22" s="1" customFormat="1" ht="12.75" customHeight="1">
      <c r="A3" s="47"/>
      <c r="B3" s="32"/>
      <c r="C3" s="29"/>
      <c r="D3" s="30"/>
      <c r="E3" s="30"/>
      <c r="F3" s="30"/>
      <c r="G3" s="30"/>
      <c r="H3" s="30"/>
      <c r="I3" s="29"/>
      <c r="J3" s="22"/>
      <c r="K3" s="22"/>
      <c r="L3" s="29"/>
      <c r="M3" s="30"/>
      <c r="N3" s="31"/>
      <c r="O3" s="29"/>
      <c r="P3" s="29"/>
      <c r="Q3" s="30"/>
      <c r="R3" s="23"/>
      <c r="S3" s="23"/>
      <c r="T3" s="23"/>
      <c r="U3" s="95"/>
      <c r="V3" s="95"/>
    </row>
    <row r="4" spans="1:22" s="48" customFormat="1" ht="79.5" customHeight="1">
      <c r="A4" s="262"/>
      <c r="B4" s="252" t="s">
        <v>3</v>
      </c>
      <c r="C4" s="253"/>
      <c r="D4" s="253"/>
      <c r="E4" s="252" t="s">
        <v>73</v>
      </c>
      <c r="F4" s="253"/>
      <c r="G4" s="253"/>
      <c r="H4" s="252" t="s">
        <v>4</v>
      </c>
      <c r="I4" s="253"/>
      <c r="J4" s="253"/>
      <c r="K4" s="252" t="s">
        <v>5</v>
      </c>
      <c r="L4" s="253"/>
      <c r="M4" s="253"/>
      <c r="N4" s="252" t="s">
        <v>41</v>
      </c>
      <c r="O4" s="253"/>
      <c r="P4" s="253"/>
      <c r="Q4" s="254" t="s">
        <v>6</v>
      </c>
      <c r="R4" s="255"/>
      <c r="S4" s="255"/>
      <c r="T4" s="256" t="s">
        <v>42</v>
      </c>
      <c r="U4" s="257"/>
      <c r="V4" s="257"/>
    </row>
    <row r="5" spans="1:23" s="46" customFormat="1" ht="33.75" customHeight="1">
      <c r="A5" s="262"/>
      <c r="B5" s="71" t="s">
        <v>7</v>
      </c>
      <c r="C5" s="72" t="s">
        <v>69</v>
      </c>
      <c r="D5" s="72" t="s">
        <v>70</v>
      </c>
      <c r="E5" s="73" t="s">
        <v>7</v>
      </c>
      <c r="F5" s="72" t="s">
        <v>69</v>
      </c>
      <c r="G5" s="72" t="s">
        <v>70</v>
      </c>
      <c r="H5" s="73" t="s">
        <v>7</v>
      </c>
      <c r="I5" s="72" t="s">
        <v>69</v>
      </c>
      <c r="J5" s="72" t="s">
        <v>70</v>
      </c>
      <c r="K5" s="73" t="s">
        <v>7</v>
      </c>
      <c r="L5" s="72" t="s">
        <v>69</v>
      </c>
      <c r="M5" s="72" t="s">
        <v>70</v>
      </c>
      <c r="N5" s="73" t="s">
        <v>7</v>
      </c>
      <c r="O5" s="72" t="s">
        <v>69</v>
      </c>
      <c r="P5" s="72" t="s">
        <v>70</v>
      </c>
      <c r="Q5" s="73" t="s">
        <v>7</v>
      </c>
      <c r="R5" s="72" t="s">
        <v>69</v>
      </c>
      <c r="S5" s="72" t="s">
        <v>70</v>
      </c>
      <c r="T5" s="73" t="s">
        <v>7</v>
      </c>
      <c r="U5" s="72" t="s">
        <v>69</v>
      </c>
      <c r="V5" s="72" t="s">
        <v>70</v>
      </c>
      <c r="W5" s="87"/>
    </row>
    <row r="6" spans="1:22" s="90" customFormat="1" ht="9.75" customHeight="1">
      <c r="A6" s="88" t="s">
        <v>1</v>
      </c>
      <c r="B6" s="89">
        <v>1</v>
      </c>
      <c r="C6" s="89">
        <v>2</v>
      </c>
      <c r="D6" s="89">
        <v>3</v>
      </c>
      <c r="E6" s="89">
        <v>4</v>
      </c>
      <c r="F6" s="89">
        <v>5</v>
      </c>
      <c r="G6" s="89">
        <v>6</v>
      </c>
      <c r="H6" s="89">
        <v>7</v>
      </c>
      <c r="I6" s="89">
        <v>8</v>
      </c>
      <c r="J6" s="89">
        <v>9</v>
      </c>
      <c r="K6" s="89">
        <v>10</v>
      </c>
      <c r="L6" s="89">
        <v>11</v>
      </c>
      <c r="M6" s="89">
        <v>12</v>
      </c>
      <c r="N6" s="89">
        <v>13</v>
      </c>
      <c r="O6" s="89">
        <v>14</v>
      </c>
      <c r="P6" s="89"/>
      <c r="Q6" s="89">
        <v>16</v>
      </c>
      <c r="R6" s="89">
        <v>17</v>
      </c>
      <c r="S6" s="89"/>
      <c r="T6" s="89">
        <v>19</v>
      </c>
      <c r="U6" s="89">
        <v>20</v>
      </c>
      <c r="V6" s="89"/>
    </row>
    <row r="7" spans="1:22" s="49" customFormat="1" ht="26.25" customHeight="1">
      <c r="A7" s="110" t="s">
        <v>82</v>
      </c>
      <c r="B7" s="169">
        <v>45924</v>
      </c>
      <c r="C7" s="114">
        <v>50.53784513544116</v>
      </c>
      <c r="D7" s="114">
        <v>49.46215486455884</v>
      </c>
      <c r="E7" s="113">
        <v>29027</v>
      </c>
      <c r="F7" s="170">
        <v>57.07100285940676</v>
      </c>
      <c r="G7" s="170">
        <v>42.92899714059324</v>
      </c>
      <c r="H7" s="113">
        <v>6855</v>
      </c>
      <c r="I7" s="170">
        <v>66.92924872355945</v>
      </c>
      <c r="J7" s="170">
        <v>33.070751276440554</v>
      </c>
      <c r="K7" s="113">
        <v>5579</v>
      </c>
      <c r="L7" s="170">
        <v>53.629682738842085</v>
      </c>
      <c r="M7" s="170">
        <v>46.370317261157915</v>
      </c>
      <c r="N7" s="113">
        <v>43943</v>
      </c>
      <c r="O7" s="170">
        <v>46.05619834710743</v>
      </c>
      <c r="P7" s="170">
        <v>49.17734337664702</v>
      </c>
      <c r="Q7" s="113">
        <v>15125</v>
      </c>
      <c r="R7" s="170">
        <v>46.05619834710743</v>
      </c>
      <c r="S7" s="170">
        <v>53.94380165289257</v>
      </c>
      <c r="T7" s="113">
        <v>12873</v>
      </c>
      <c r="U7" s="170">
        <v>48.09290763613765</v>
      </c>
      <c r="V7" s="115">
        <v>51.90709236386235</v>
      </c>
    </row>
    <row r="8" spans="1:22" s="50" customFormat="1" ht="16.5" customHeight="1">
      <c r="A8" s="233" t="s">
        <v>141</v>
      </c>
      <c r="B8" s="171">
        <v>2763</v>
      </c>
      <c r="C8" s="168">
        <v>50.5971769815418</v>
      </c>
      <c r="D8" s="168">
        <v>49.4028230184582</v>
      </c>
      <c r="E8" s="171">
        <v>1134</v>
      </c>
      <c r="F8" s="168">
        <v>58.90652557319224</v>
      </c>
      <c r="G8" s="168">
        <v>41.09347442680776</v>
      </c>
      <c r="H8" s="171">
        <v>157</v>
      </c>
      <c r="I8" s="168">
        <v>71.97452229299363</v>
      </c>
      <c r="J8" s="168">
        <v>28.02547770700637</v>
      </c>
      <c r="K8" s="171">
        <v>215</v>
      </c>
      <c r="L8" s="168">
        <v>50.69767441860465</v>
      </c>
      <c r="M8" s="168">
        <v>49.30232558139535</v>
      </c>
      <c r="N8" s="171">
        <v>2532</v>
      </c>
      <c r="O8" s="168">
        <v>48.096192384769545</v>
      </c>
      <c r="P8" s="168">
        <v>49.60505529225908</v>
      </c>
      <c r="Q8" s="171">
        <v>998</v>
      </c>
      <c r="R8" s="168">
        <v>48.096192384769545</v>
      </c>
      <c r="S8" s="168">
        <v>51.903807615230455</v>
      </c>
      <c r="T8" s="171">
        <v>902</v>
      </c>
      <c r="U8" s="168">
        <v>49.113082039911305</v>
      </c>
      <c r="V8" s="168">
        <v>50.886917960088695</v>
      </c>
    </row>
    <row r="9" spans="1:22" s="50" customFormat="1" ht="16.5" customHeight="1">
      <c r="A9" s="234" t="s">
        <v>142</v>
      </c>
      <c r="B9" s="171">
        <v>1683</v>
      </c>
      <c r="C9" s="168">
        <v>55.91206179441473</v>
      </c>
      <c r="D9" s="168">
        <v>44.08793820558527</v>
      </c>
      <c r="E9" s="171">
        <v>851</v>
      </c>
      <c r="F9" s="168">
        <v>70.38777908343125</v>
      </c>
      <c r="G9" s="168">
        <v>29.612220916568745</v>
      </c>
      <c r="H9" s="171">
        <v>221</v>
      </c>
      <c r="I9" s="168">
        <v>80.09049773755656</v>
      </c>
      <c r="J9" s="168">
        <v>19.90950226244344</v>
      </c>
      <c r="K9" s="171">
        <v>262</v>
      </c>
      <c r="L9" s="168">
        <v>79.00763358778626</v>
      </c>
      <c r="M9" s="168">
        <v>20.99236641221374</v>
      </c>
      <c r="N9" s="171">
        <v>1593</v>
      </c>
      <c r="O9" s="168">
        <v>47.297297297297305</v>
      </c>
      <c r="P9" s="168">
        <v>43.37727558066541</v>
      </c>
      <c r="Q9" s="171">
        <v>518</v>
      </c>
      <c r="R9" s="168">
        <v>47.297297297297305</v>
      </c>
      <c r="S9" s="168">
        <v>52.702702702702695</v>
      </c>
      <c r="T9" s="171">
        <v>447</v>
      </c>
      <c r="U9" s="168">
        <v>49.44071588366891</v>
      </c>
      <c r="V9" s="168">
        <v>50.55928411633109</v>
      </c>
    </row>
    <row r="10" spans="1:22" s="50" customFormat="1" ht="16.5" customHeight="1">
      <c r="A10" s="234" t="s">
        <v>143</v>
      </c>
      <c r="B10" s="171">
        <v>1265</v>
      </c>
      <c r="C10" s="168">
        <v>43.162055335968375</v>
      </c>
      <c r="D10" s="168">
        <v>56.837944664031625</v>
      </c>
      <c r="E10" s="171">
        <v>853</v>
      </c>
      <c r="F10" s="168">
        <v>44.19695193434936</v>
      </c>
      <c r="G10" s="168">
        <v>55.80304806565064</v>
      </c>
      <c r="H10" s="171">
        <v>233</v>
      </c>
      <c r="I10" s="168">
        <v>51.502145922746784</v>
      </c>
      <c r="J10" s="168">
        <v>48.497854077253216</v>
      </c>
      <c r="K10" s="171">
        <v>206</v>
      </c>
      <c r="L10" s="168">
        <v>33.495145631067956</v>
      </c>
      <c r="M10" s="168">
        <v>66.50485436893204</v>
      </c>
      <c r="N10" s="171">
        <v>1246</v>
      </c>
      <c r="O10" s="168">
        <v>45.28301886792453</v>
      </c>
      <c r="P10" s="168">
        <v>56.66131621187801</v>
      </c>
      <c r="Q10" s="171">
        <v>424</v>
      </c>
      <c r="R10" s="168">
        <v>45.28301886792453</v>
      </c>
      <c r="S10" s="168">
        <v>54.71698113207547</v>
      </c>
      <c r="T10" s="171">
        <v>360</v>
      </c>
      <c r="U10" s="168">
        <v>45.55555555555556</v>
      </c>
      <c r="V10" s="168">
        <v>54.44444444444444</v>
      </c>
    </row>
    <row r="11" spans="1:22" s="50" customFormat="1" ht="16.5" customHeight="1">
      <c r="A11" s="234" t="s">
        <v>144</v>
      </c>
      <c r="B11" s="171">
        <v>1851</v>
      </c>
      <c r="C11" s="168">
        <v>56.72609400324149</v>
      </c>
      <c r="D11" s="168">
        <v>43.27390599675851</v>
      </c>
      <c r="E11" s="171">
        <v>1678</v>
      </c>
      <c r="F11" s="168">
        <v>57.270560190703215</v>
      </c>
      <c r="G11" s="168">
        <v>42.729439809296785</v>
      </c>
      <c r="H11" s="171">
        <v>349</v>
      </c>
      <c r="I11" s="168">
        <v>67.3352435530086</v>
      </c>
      <c r="J11" s="168">
        <v>32.664756446991404</v>
      </c>
      <c r="K11" s="171">
        <v>421</v>
      </c>
      <c r="L11" s="168">
        <v>51.781472684085514</v>
      </c>
      <c r="M11" s="168">
        <v>48.218527315914486</v>
      </c>
      <c r="N11" s="171">
        <v>1796</v>
      </c>
      <c r="O11" s="168">
        <v>51.886792452830186</v>
      </c>
      <c r="P11" s="168">
        <v>43.09576837416481</v>
      </c>
      <c r="Q11" s="171">
        <v>530</v>
      </c>
      <c r="R11" s="168">
        <v>51.886792452830186</v>
      </c>
      <c r="S11" s="168">
        <v>48.113207547169814</v>
      </c>
      <c r="T11" s="171">
        <v>471</v>
      </c>
      <c r="U11" s="168">
        <v>53.71549893842887</v>
      </c>
      <c r="V11" s="168">
        <v>46.28450106157113</v>
      </c>
    </row>
    <row r="12" spans="1:22" s="50" customFormat="1" ht="16.5" customHeight="1">
      <c r="A12" s="234" t="s">
        <v>145</v>
      </c>
      <c r="B12" s="171">
        <v>1314</v>
      </c>
      <c r="C12" s="168">
        <v>42.922374429223744</v>
      </c>
      <c r="D12" s="168">
        <v>57.077625570776256</v>
      </c>
      <c r="E12" s="171">
        <v>1160</v>
      </c>
      <c r="F12" s="168">
        <v>55.86206896551724</v>
      </c>
      <c r="G12" s="168">
        <v>44.13793103448276</v>
      </c>
      <c r="H12" s="171">
        <v>225</v>
      </c>
      <c r="I12" s="168">
        <v>56.888888888888886</v>
      </c>
      <c r="J12" s="168">
        <v>43.111111111111114</v>
      </c>
      <c r="K12" s="171">
        <v>126</v>
      </c>
      <c r="L12" s="168">
        <v>61.904761904761905</v>
      </c>
      <c r="M12" s="168">
        <v>38.095238095238095</v>
      </c>
      <c r="N12" s="171">
        <v>1277</v>
      </c>
      <c r="O12" s="168">
        <v>39</v>
      </c>
      <c r="P12" s="168">
        <v>57.00861393891934</v>
      </c>
      <c r="Q12" s="171">
        <v>500</v>
      </c>
      <c r="R12" s="168">
        <v>39</v>
      </c>
      <c r="S12" s="168">
        <v>61</v>
      </c>
      <c r="T12" s="171">
        <v>393</v>
      </c>
      <c r="U12" s="168">
        <v>41.221374045801525</v>
      </c>
      <c r="V12" s="168">
        <v>58.778625954198475</v>
      </c>
    </row>
    <row r="13" spans="1:22" s="50" customFormat="1" ht="16.5" customHeight="1">
      <c r="A13" s="234" t="s">
        <v>162</v>
      </c>
      <c r="B13" s="171">
        <v>1679</v>
      </c>
      <c r="C13" s="168">
        <v>53.30553901131626</v>
      </c>
      <c r="D13" s="168">
        <v>46.69446098868374</v>
      </c>
      <c r="E13" s="171">
        <v>1402</v>
      </c>
      <c r="F13" s="168">
        <v>57.203994293865904</v>
      </c>
      <c r="G13" s="168">
        <v>42.796005706134096</v>
      </c>
      <c r="H13" s="171">
        <v>415</v>
      </c>
      <c r="I13" s="168">
        <v>82.40963855421687</v>
      </c>
      <c r="J13" s="168">
        <v>17.59036144578313</v>
      </c>
      <c r="K13" s="171">
        <v>165</v>
      </c>
      <c r="L13" s="168">
        <v>54.54545454545455</v>
      </c>
      <c r="M13" s="168">
        <v>45.45454545454545</v>
      </c>
      <c r="N13" s="171">
        <v>1656</v>
      </c>
      <c r="O13" s="168">
        <v>47.33096085409253</v>
      </c>
      <c r="P13" s="168">
        <v>46.43719806763285</v>
      </c>
      <c r="Q13" s="171">
        <v>281</v>
      </c>
      <c r="R13" s="168">
        <v>47.33096085409253</v>
      </c>
      <c r="S13" s="168">
        <v>52.66903914590747</v>
      </c>
      <c r="T13" s="171">
        <v>245</v>
      </c>
      <c r="U13" s="168">
        <v>48.16326530612245</v>
      </c>
      <c r="V13" s="168">
        <v>51.83673469387755</v>
      </c>
    </row>
    <row r="14" spans="1:22" s="50" customFormat="1" ht="16.5" customHeight="1">
      <c r="A14" s="234" t="s">
        <v>146</v>
      </c>
      <c r="B14" s="171">
        <v>1782</v>
      </c>
      <c r="C14" s="168">
        <v>41.07744107744108</v>
      </c>
      <c r="D14" s="168">
        <v>58.92255892255892</v>
      </c>
      <c r="E14" s="171">
        <v>1158</v>
      </c>
      <c r="F14" s="168">
        <v>54.23143350604491</v>
      </c>
      <c r="G14" s="168">
        <v>45.76856649395509</v>
      </c>
      <c r="H14" s="171">
        <v>247</v>
      </c>
      <c r="I14" s="168">
        <v>36.8421052631579</v>
      </c>
      <c r="J14" s="168">
        <v>63.1578947368421</v>
      </c>
      <c r="K14" s="171">
        <v>219</v>
      </c>
      <c r="L14" s="168">
        <v>24.657534246575338</v>
      </c>
      <c r="M14" s="168">
        <v>75.34246575342466</v>
      </c>
      <c r="N14" s="171">
        <v>1757</v>
      </c>
      <c r="O14" s="168">
        <v>39.050535987748844</v>
      </c>
      <c r="P14" s="168">
        <v>59.1348890153671</v>
      </c>
      <c r="Q14" s="171">
        <v>653</v>
      </c>
      <c r="R14" s="168">
        <v>39.050535987748844</v>
      </c>
      <c r="S14" s="168">
        <v>60.949464012251156</v>
      </c>
      <c r="T14" s="171">
        <v>517</v>
      </c>
      <c r="U14" s="168">
        <v>39.458413926499034</v>
      </c>
      <c r="V14" s="168">
        <v>60.541586073500966</v>
      </c>
    </row>
    <row r="15" spans="1:22" s="50" customFormat="1" ht="16.5" customHeight="1">
      <c r="A15" s="234" t="s">
        <v>147</v>
      </c>
      <c r="B15" s="171">
        <v>1603</v>
      </c>
      <c r="C15" s="168">
        <v>47.59825327510917</v>
      </c>
      <c r="D15" s="168">
        <v>52.40174672489083</v>
      </c>
      <c r="E15" s="171">
        <v>656</v>
      </c>
      <c r="F15" s="168">
        <v>53.96341463414634</v>
      </c>
      <c r="G15" s="168">
        <v>46.03658536585366</v>
      </c>
      <c r="H15" s="171">
        <v>145</v>
      </c>
      <c r="I15" s="168">
        <v>48.96551724137931</v>
      </c>
      <c r="J15" s="168">
        <v>51.03448275862069</v>
      </c>
      <c r="K15" s="171">
        <v>106</v>
      </c>
      <c r="L15" s="168">
        <v>69.81132075471697</v>
      </c>
      <c r="M15" s="168">
        <v>30.18867924528302</v>
      </c>
      <c r="N15" s="171">
        <v>1524</v>
      </c>
      <c r="O15" s="168">
        <v>38.15551537070524</v>
      </c>
      <c r="P15" s="168">
        <v>52.23097112860893</v>
      </c>
      <c r="Q15" s="171">
        <v>553</v>
      </c>
      <c r="R15" s="168">
        <v>38.15551537070524</v>
      </c>
      <c r="S15" s="168">
        <v>61.84448462929476</v>
      </c>
      <c r="T15" s="171">
        <v>439</v>
      </c>
      <c r="U15" s="168">
        <v>39.40774487471527</v>
      </c>
      <c r="V15" s="168">
        <v>60.59225512528473</v>
      </c>
    </row>
    <row r="16" spans="1:22" s="50" customFormat="1" ht="16.5" customHeight="1">
      <c r="A16" s="234" t="s">
        <v>148</v>
      </c>
      <c r="B16" s="171">
        <v>1920</v>
      </c>
      <c r="C16" s="168">
        <v>55</v>
      </c>
      <c r="D16" s="168">
        <v>45</v>
      </c>
      <c r="E16" s="171">
        <v>966</v>
      </c>
      <c r="F16" s="168">
        <v>69.25465838509317</v>
      </c>
      <c r="G16" s="168">
        <v>30.745341614906835</v>
      </c>
      <c r="H16" s="171">
        <v>250</v>
      </c>
      <c r="I16" s="168">
        <v>86.4</v>
      </c>
      <c r="J16" s="168">
        <v>13.6</v>
      </c>
      <c r="K16" s="171">
        <v>268</v>
      </c>
      <c r="L16" s="168">
        <v>29.104477611940297</v>
      </c>
      <c r="M16" s="168">
        <v>70.8955223880597</v>
      </c>
      <c r="N16" s="171">
        <v>1908</v>
      </c>
      <c r="O16" s="168">
        <v>48.84437596302003</v>
      </c>
      <c r="P16" s="168">
        <v>44.91614255765199</v>
      </c>
      <c r="Q16" s="171">
        <v>649</v>
      </c>
      <c r="R16" s="168">
        <v>48.84437596302003</v>
      </c>
      <c r="S16" s="168">
        <v>51.15562403697997</v>
      </c>
      <c r="T16" s="171">
        <v>603</v>
      </c>
      <c r="U16" s="168">
        <v>50.24875621890547</v>
      </c>
      <c r="V16" s="168">
        <v>49.75124378109453</v>
      </c>
    </row>
    <row r="17" spans="1:22" s="50" customFormat="1" ht="16.5" customHeight="1">
      <c r="A17" s="234" t="s">
        <v>163</v>
      </c>
      <c r="B17" s="171">
        <v>830</v>
      </c>
      <c r="C17" s="168">
        <v>51.08433734939759</v>
      </c>
      <c r="D17" s="168">
        <v>48.91566265060241</v>
      </c>
      <c r="E17" s="171">
        <v>593</v>
      </c>
      <c r="F17" s="168">
        <v>60.53962900505902</v>
      </c>
      <c r="G17" s="168">
        <v>39.46037099494098</v>
      </c>
      <c r="H17" s="171">
        <v>202</v>
      </c>
      <c r="I17" s="168">
        <v>59.4059405940594</v>
      </c>
      <c r="J17" s="168">
        <v>40.5940594059406</v>
      </c>
      <c r="K17" s="171">
        <v>162</v>
      </c>
      <c r="L17" s="168">
        <v>74.07407407407408</v>
      </c>
      <c r="M17" s="168">
        <v>25.925925925925924</v>
      </c>
      <c r="N17" s="171">
        <v>766</v>
      </c>
      <c r="O17" s="168">
        <v>37.12871287128713</v>
      </c>
      <c r="P17" s="168">
        <v>48.9556135770235</v>
      </c>
      <c r="Q17" s="171">
        <v>202</v>
      </c>
      <c r="R17" s="168">
        <v>37.12871287128713</v>
      </c>
      <c r="S17" s="168">
        <v>62.87128712871287</v>
      </c>
      <c r="T17" s="171">
        <v>143</v>
      </c>
      <c r="U17" s="168">
        <v>37.06293706293706</v>
      </c>
      <c r="V17" s="168">
        <v>62.93706293706294</v>
      </c>
    </row>
    <row r="18" spans="1:22" s="50" customFormat="1" ht="16.5" customHeight="1">
      <c r="A18" s="234" t="s">
        <v>149</v>
      </c>
      <c r="B18" s="171">
        <v>1115</v>
      </c>
      <c r="C18" s="168">
        <v>56.412556053811656</v>
      </c>
      <c r="D18" s="168">
        <v>43.587443946188344</v>
      </c>
      <c r="E18" s="171">
        <v>631</v>
      </c>
      <c r="F18" s="168">
        <v>60.855784469096676</v>
      </c>
      <c r="G18" s="168">
        <v>39.144215530903324</v>
      </c>
      <c r="H18" s="171">
        <v>175</v>
      </c>
      <c r="I18" s="168">
        <v>70.85714285714286</v>
      </c>
      <c r="J18" s="168">
        <v>29.142857142857142</v>
      </c>
      <c r="K18" s="171">
        <v>207</v>
      </c>
      <c r="L18" s="168">
        <v>77.77777777777777</v>
      </c>
      <c r="M18" s="168">
        <v>22.22222222222222</v>
      </c>
      <c r="N18" s="171">
        <v>1100</v>
      </c>
      <c r="O18" s="168">
        <v>52.913752913752916</v>
      </c>
      <c r="P18" s="168">
        <v>43.54545454545454</v>
      </c>
      <c r="Q18" s="171">
        <v>429</v>
      </c>
      <c r="R18" s="168">
        <v>52.913752913752916</v>
      </c>
      <c r="S18" s="168">
        <v>47.086247086247084</v>
      </c>
      <c r="T18" s="171">
        <v>379</v>
      </c>
      <c r="U18" s="168">
        <v>56.46437994722955</v>
      </c>
      <c r="V18" s="168">
        <v>43.53562005277045</v>
      </c>
    </row>
    <row r="19" spans="1:22" s="50" customFormat="1" ht="16.5" customHeight="1">
      <c r="A19" s="234" t="s">
        <v>164</v>
      </c>
      <c r="B19" s="171">
        <v>2022</v>
      </c>
      <c r="C19" s="168">
        <v>49.45598417408507</v>
      </c>
      <c r="D19" s="168">
        <v>50.54401582591493</v>
      </c>
      <c r="E19" s="171">
        <v>1179</v>
      </c>
      <c r="F19" s="168">
        <v>49.78795589482612</v>
      </c>
      <c r="G19" s="168">
        <v>50.21204410517388</v>
      </c>
      <c r="H19" s="171">
        <v>271</v>
      </c>
      <c r="I19" s="168">
        <v>67.89667896678966</v>
      </c>
      <c r="J19" s="168">
        <v>32.10332103321033</v>
      </c>
      <c r="K19" s="171">
        <v>205</v>
      </c>
      <c r="L19" s="168">
        <v>32.68292682926828</v>
      </c>
      <c r="M19" s="168">
        <v>67.31707317073172</v>
      </c>
      <c r="N19" s="171">
        <v>1951</v>
      </c>
      <c r="O19" s="168">
        <v>46.60691421254801</v>
      </c>
      <c r="P19" s="168">
        <v>50.17939518195797</v>
      </c>
      <c r="Q19" s="171">
        <v>781</v>
      </c>
      <c r="R19" s="168">
        <v>46.60691421254801</v>
      </c>
      <c r="S19" s="168">
        <v>53.39308578745199</v>
      </c>
      <c r="T19" s="171">
        <v>689</v>
      </c>
      <c r="U19" s="168">
        <v>48.33091436865021</v>
      </c>
      <c r="V19" s="168">
        <v>51.66908563134979</v>
      </c>
    </row>
    <row r="20" spans="1:22" s="50" customFormat="1" ht="16.5" customHeight="1">
      <c r="A20" s="234" t="s">
        <v>150</v>
      </c>
      <c r="B20" s="171">
        <v>1205</v>
      </c>
      <c r="C20" s="168">
        <v>51.86721991701245</v>
      </c>
      <c r="D20" s="168">
        <v>48.13278008298755</v>
      </c>
      <c r="E20" s="171">
        <v>478</v>
      </c>
      <c r="F20" s="168">
        <v>61.087866108786606</v>
      </c>
      <c r="G20" s="168">
        <v>38.912133891213394</v>
      </c>
      <c r="H20" s="171">
        <v>177</v>
      </c>
      <c r="I20" s="168">
        <v>86.4406779661017</v>
      </c>
      <c r="J20" s="168">
        <v>13.559322033898304</v>
      </c>
      <c r="K20" s="171">
        <v>82</v>
      </c>
      <c r="L20" s="168">
        <v>59.756097560975604</v>
      </c>
      <c r="M20" s="168">
        <v>40.243902439024396</v>
      </c>
      <c r="N20" s="171">
        <v>1119</v>
      </c>
      <c r="O20" s="168">
        <v>48.266666666666666</v>
      </c>
      <c r="P20" s="168">
        <v>48.257372654155496</v>
      </c>
      <c r="Q20" s="171">
        <v>375</v>
      </c>
      <c r="R20" s="168">
        <v>48.266666666666666</v>
      </c>
      <c r="S20" s="168">
        <v>51.733333333333334</v>
      </c>
      <c r="T20" s="171">
        <v>282</v>
      </c>
      <c r="U20" s="168">
        <v>53.191489361702125</v>
      </c>
      <c r="V20" s="168">
        <v>46.808510638297875</v>
      </c>
    </row>
    <row r="21" spans="1:22" s="50" customFormat="1" ht="16.5" customHeight="1">
      <c r="A21" s="234" t="s">
        <v>165</v>
      </c>
      <c r="B21" s="171">
        <v>1132</v>
      </c>
      <c r="C21" s="168">
        <v>49.028268551236756</v>
      </c>
      <c r="D21" s="168">
        <v>50.971731448763244</v>
      </c>
      <c r="E21" s="171">
        <v>644</v>
      </c>
      <c r="F21" s="168">
        <v>60.55900621118012</v>
      </c>
      <c r="G21" s="168">
        <v>39.44099378881988</v>
      </c>
      <c r="H21" s="171">
        <v>177</v>
      </c>
      <c r="I21" s="168">
        <v>80.22598870056497</v>
      </c>
      <c r="J21" s="168">
        <v>19.774011299435028</v>
      </c>
      <c r="K21" s="171">
        <v>61</v>
      </c>
      <c r="L21" s="168">
        <v>62.295081967213115</v>
      </c>
      <c r="M21" s="168">
        <v>37.704918032786885</v>
      </c>
      <c r="N21" s="171">
        <v>1101</v>
      </c>
      <c r="O21" s="168">
        <v>47.03389830508474</v>
      </c>
      <c r="P21" s="168">
        <v>50.40871934604905</v>
      </c>
      <c r="Q21" s="171">
        <v>472</v>
      </c>
      <c r="R21" s="168">
        <v>47.03389830508474</v>
      </c>
      <c r="S21" s="168">
        <v>52.96610169491526</v>
      </c>
      <c r="T21" s="171">
        <v>417</v>
      </c>
      <c r="U21" s="168">
        <v>48.201438848920866</v>
      </c>
      <c r="V21" s="168">
        <v>51.798561151079134</v>
      </c>
    </row>
    <row r="22" spans="1:22" s="50" customFormat="1" ht="16.5" customHeight="1">
      <c r="A22" s="234" t="s">
        <v>151</v>
      </c>
      <c r="B22" s="171">
        <v>1325</v>
      </c>
      <c r="C22" s="168">
        <v>62.264150943396224</v>
      </c>
      <c r="D22" s="168">
        <v>37.735849056603776</v>
      </c>
      <c r="E22" s="171">
        <v>750</v>
      </c>
      <c r="F22" s="168">
        <v>72.66666666666667</v>
      </c>
      <c r="G22" s="168">
        <v>27.333333333333332</v>
      </c>
      <c r="H22" s="171">
        <v>318</v>
      </c>
      <c r="I22" s="168">
        <v>77.67295597484276</v>
      </c>
      <c r="J22" s="168">
        <v>22.32704402515723</v>
      </c>
      <c r="K22" s="171">
        <v>101</v>
      </c>
      <c r="L22" s="168">
        <v>83.16831683168317</v>
      </c>
      <c r="M22" s="168">
        <v>16.831683168316832</v>
      </c>
      <c r="N22" s="171">
        <v>1261</v>
      </c>
      <c r="O22" s="168">
        <v>49.59349593495935</v>
      </c>
      <c r="P22" s="168">
        <v>37.66851704996035</v>
      </c>
      <c r="Q22" s="171">
        <v>369</v>
      </c>
      <c r="R22" s="168">
        <v>49.59349593495935</v>
      </c>
      <c r="S22" s="168">
        <v>50.40650406504065</v>
      </c>
      <c r="T22" s="171">
        <v>318</v>
      </c>
      <c r="U22" s="168">
        <v>52.83018867924528</v>
      </c>
      <c r="V22" s="168">
        <v>47.16981132075472</v>
      </c>
    </row>
    <row r="23" spans="1:22" s="50" customFormat="1" ht="16.5" customHeight="1">
      <c r="A23" s="234" t="s">
        <v>166</v>
      </c>
      <c r="B23" s="171">
        <v>1076</v>
      </c>
      <c r="C23" s="168">
        <v>53.3457249070632</v>
      </c>
      <c r="D23" s="168">
        <v>46.6542750929368</v>
      </c>
      <c r="E23" s="171">
        <v>639</v>
      </c>
      <c r="F23" s="168">
        <v>53.20813771517997</v>
      </c>
      <c r="G23" s="168">
        <v>46.79186228482003</v>
      </c>
      <c r="H23" s="171">
        <v>170</v>
      </c>
      <c r="I23" s="168">
        <v>75.88235294117646</v>
      </c>
      <c r="J23" s="168">
        <v>24.11764705882353</v>
      </c>
      <c r="K23" s="171">
        <v>168</v>
      </c>
      <c r="L23" s="168">
        <v>50</v>
      </c>
      <c r="M23" s="168">
        <v>50</v>
      </c>
      <c r="N23" s="171">
        <v>990</v>
      </c>
      <c r="O23" s="168">
        <v>56.19047619047619</v>
      </c>
      <c r="P23" s="168">
        <v>46.666666666666664</v>
      </c>
      <c r="Q23" s="171">
        <v>315</v>
      </c>
      <c r="R23" s="168">
        <v>56.19047619047619</v>
      </c>
      <c r="S23" s="168">
        <v>43.80952380952381</v>
      </c>
      <c r="T23" s="171">
        <v>291</v>
      </c>
      <c r="U23" s="168">
        <v>57.38831615120275</v>
      </c>
      <c r="V23" s="168">
        <v>42.61168384879725</v>
      </c>
    </row>
    <row r="24" spans="1:22" s="50" customFormat="1" ht="16.5" customHeight="1">
      <c r="A24" s="234" t="s">
        <v>152</v>
      </c>
      <c r="B24" s="171">
        <v>1290</v>
      </c>
      <c r="C24" s="168">
        <v>59.06976744186046</v>
      </c>
      <c r="D24" s="168">
        <v>40.93023255813954</v>
      </c>
      <c r="E24" s="171">
        <v>638</v>
      </c>
      <c r="F24" s="168">
        <v>71.9435736677116</v>
      </c>
      <c r="G24" s="168">
        <v>28.056426332288403</v>
      </c>
      <c r="H24" s="171">
        <v>244</v>
      </c>
      <c r="I24" s="168">
        <v>88.11475409836066</v>
      </c>
      <c r="J24" s="168">
        <v>11.885245901639344</v>
      </c>
      <c r="K24" s="171">
        <v>160</v>
      </c>
      <c r="L24" s="168">
        <v>65.625</v>
      </c>
      <c r="M24" s="168">
        <v>34.375</v>
      </c>
      <c r="N24" s="171">
        <v>1275</v>
      </c>
      <c r="O24" s="168">
        <v>56.54101995565411</v>
      </c>
      <c r="P24" s="168">
        <v>40.705882352941174</v>
      </c>
      <c r="Q24" s="171">
        <v>451</v>
      </c>
      <c r="R24" s="168">
        <v>56.54101995565411</v>
      </c>
      <c r="S24" s="168">
        <v>43.45898004434589</v>
      </c>
      <c r="T24" s="171">
        <v>388</v>
      </c>
      <c r="U24" s="168">
        <v>60.051546391752574</v>
      </c>
      <c r="V24" s="168">
        <v>39.948453608247426</v>
      </c>
    </row>
    <row r="25" spans="1:22" s="50" customFormat="1" ht="16.5" customHeight="1">
      <c r="A25" s="234" t="s">
        <v>167</v>
      </c>
      <c r="B25" s="171">
        <v>1120</v>
      </c>
      <c r="C25" s="168">
        <v>62.05357142857143</v>
      </c>
      <c r="D25" s="168">
        <v>37.94642857142857</v>
      </c>
      <c r="E25" s="171">
        <v>724</v>
      </c>
      <c r="F25" s="168">
        <v>72.79005524861878</v>
      </c>
      <c r="G25" s="168">
        <v>27.209944751381215</v>
      </c>
      <c r="H25" s="171">
        <v>189</v>
      </c>
      <c r="I25" s="168">
        <v>84.12698412698413</v>
      </c>
      <c r="J25" s="168">
        <v>15.873015873015872</v>
      </c>
      <c r="K25" s="171">
        <v>334</v>
      </c>
      <c r="L25" s="168">
        <v>67.66467065868264</v>
      </c>
      <c r="M25" s="168">
        <v>32.33532934131736</v>
      </c>
      <c r="N25" s="171">
        <v>1037</v>
      </c>
      <c r="O25" s="168">
        <v>50.898203592814376</v>
      </c>
      <c r="P25" s="168">
        <v>36.451301832208294</v>
      </c>
      <c r="Q25" s="171">
        <v>334</v>
      </c>
      <c r="R25" s="168">
        <v>50.898203592814376</v>
      </c>
      <c r="S25" s="168">
        <v>49.101796407185624</v>
      </c>
      <c r="T25" s="171">
        <v>256</v>
      </c>
      <c r="U25" s="168">
        <v>55.078125</v>
      </c>
      <c r="V25" s="168">
        <v>44.921875</v>
      </c>
    </row>
    <row r="26" spans="1:22" s="50" customFormat="1" ht="16.5" customHeight="1">
      <c r="A26" s="234" t="s">
        <v>153</v>
      </c>
      <c r="B26" s="171">
        <v>1042</v>
      </c>
      <c r="C26" s="168">
        <v>50.09596928982726</v>
      </c>
      <c r="D26" s="168">
        <v>49.90403071017274</v>
      </c>
      <c r="E26" s="171">
        <v>613</v>
      </c>
      <c r="F26" s="168">
        <v>57.25938009787928</v>
      </c>
      <c r="G26" s="168">
        <v>42.74061990212072</v>
      </c>
      <c r="H26" s="171">
        <v>193</v>
      </c>
      <c r="I26" s="168">
        <v>60.62176165803109</v>
      </c>
      <c r="J26" s="168">
        <v>39.37823834196891</v>
      </c>
      <c r="K26" s="171">
        <v>187</v>
      </c>
      <c r="L26" s="168">
        <v>54.01069518716577</v>
      </c>
      <c r="M26" s="168">
        <v>45.98930481283423</v>
      </c>
      <c r="N26" s="171">
        <v>998</v>
      </c>
      <c r="O26" s="168">
        <v>42.2077922077922</v>
      </c>
      <c r="P26" s="168">
        <v>49.59919839679359</v>
      </c>
      <c r="Q26" s="171">
        <v>308</v>
      </c>
      <c r="R26" s="168">
        <v>42.2077922077922</v>
      </c>
      <c r="S26" s="168">
        <v>57.7922077922078</v>
      </c>
      <c r="T26" s="171">
        <v>266</v>
      </c>
      <c r="U26" s="168">
        <v>45.48872180451128</v>
      </c>
      <c r="V26" s="168">
        <v>54.51127819548872</v>
      </c>
    </row>
    <row r="27" spans="1:22" s="50" customFormat="1" ht="16.5" customHeight="1">
      <c r="A27" s="234" t="s">
        <v>154</v>
      </c>
      <c r="B27" s="171">
        <v>1643</v>
      </c>
      <c r="C27" s="168">
        <v>51.9780888618381</v>
      </c>
      <c r="D27" s="168">
        <v>48.0219111381619</v>
      </c>
      <c r="E27" s="171">
        <v>748</v>
      </c>
      <c r="F27" s="168">
        <v>58.9572192513369</v>
      </c>
      <c r="G27" s="168">
        <v>41.0427807486631</v>
      </c>
      <c r="H27" s="171">
        <v>316</v>
      </c>
      <c r="I27" s="168">
        <v>66.45569620253164</v>
      </c>
      <c r="J27" s="168">
        <v>33.54430379746836</v>
      </c>
      <c r="K27" s="171">
        <v>172</v>
      </c>
      <c r="L27" s="168">
        <v>56.97674418604651</v>
      </c>
      <c r="M27" s="168">
        <v>43.02325581395349</v>
      </c>
      <c r="N27" s="171">
        <v>1575</v>
      </c>
      <c r="O27" s="168">
        <v>46.19771863117871</v>
      </c>
      <c r="P27" s="168">
        <v>47.17460317460318</v>
      </c>
      <c r="Q27" s="171">
        <v>526</v>
      </c>
      <c r="R27" s="168">
        <v>46.19771863117871</v>
      </c>
      <c r="S27" s="168">
        <v>53.80228136882129</v>
      </c>
      <c r="T27" s="171">
        <v>458</v>
      </c>
      <c r="U27" s="168">
        <v>47.161572052401745</v>
      </c>
      <c r="V27" s="168">
        <v>52.838427947598255</v>
      </c>
    </row>
    <row r="28" spans="1:22" s="50" customFormat="1" ht="16.5" customHeight="1">
      <c r="A28" s="234" t="s">
        <v>168</v>
      </c>
      <c r="B28" s="171">
        <v>1342</v>
      </c>
      <c r="C28" s="168">
        <v>56.40834575260805</v>
      </c>
      <c r="D28" s="168">
        <v>43.59165424739195</v>
      </c>
      <c r="E28" s="171">
        <v>615</v>
      </c>
      <c r="F28" s="168">
        <v>64.55284552845528</v>
      </c>
      <c r="G28" s="168">
        <v>35.44715447154472</v>
      </c>
      <c r="H28" s="171">
        <v>183</v>
      </c>
      <c r="I28" s="168">
        <v>78.68852459016394</v>
      </c>
      <c r="J28" s="168">
        <v>21.311475409836063</v>
      </c>
      <c r="K28" s="171">
        <v>133</v>
      </c>
      <c r="L28" s="168">
        <v>33.0827067669173</v>
      </c>
      <c r="M28" s="168">
        <v>66.9172932330827</v>
      </c>
      <c r="N28" s="171">
        <v>1336</v>
      </c>
      <c r="O28" s="168">
        <v>55.23012552301255</v>
      </c>
      <c r="P28" s="168">
        <v>43.41317365269461</v>
      </c>
      <c r="Q28" s="171">
        <v>478</v>
      </c>
      <c r="R28" s="168">
        <v>55.23012552301255</v>
      </c>
      <c r="S28" s="168">
        <v>44.76987447698745</v>
      </c>
      <c r="T28" s="171">
        <v>421</v>
      </c>
      <c r="U28" s="168">
        <v>55.581947743467936</v>
      </c>
      <c r="V28" s="168">
        <v>44.418052256532064</v>
      </c>
    </row>
    <row r="29" spans="1:22" s="50" customFormat="1" ht="16.5" customHeight="1">
      <c r="A29" s="234" t="s">
        <v>155</v>
      </c>
      <c r="B29" s="171">
        <v>1746</v>
      </c>
      <c r="C29" s="168">
        <v>51.48911798396335</v>
      </c>
      <c r="D29" s="168">
        <v>48.51088201603665</v>
      </c>
      <c r="E29" s="171">
        <v>695</v>
      </c>
      <c r="F29" s="168">
        <v>57.55395683453237</v>
      </c>
      <c r="G29" s="168">
        <v>42.44604316546763</v>
      </c>
      <c r="H29" s="171">
        <v>213</v>
      </c>
      <c r="I29" s="168">
        <v>73.2394366197183</v>
      </c>
      <c r="J29" s="168">
        <v>26.76056338028169</v>
      </c>
      <c r="K29" s="171">
        <v>76</v>
      </c>
      <c r="L29" s="168">
        <v>71.05263157894737</v>
      </c>
      <c r="M29" s="168">
        <v>28.947368421052634</v>
      </c>
      <c r="N29" s="171">
        <v>1622</v>
      </c>
      <c r="O29" s="168">
        <v>47.672955974842765</v>
      </c>
      <c r="P29" s="168">
        <v>48.45869297163995</v>
      </c>
      <c r="Q29" s="171">
        <v>795</v>
      </c>
      <c r="R29" s="168">
        <v>47.672955974842765</v>
      </c>
      <c r="S29" s="168">
        <v>52.327044025157235</v>
      </c>
      <c r="T29" s="171">
        <v>671</v>
      </c>
      <c r="U29" s="168">
        <v>49.329359165424734</v>
      </c>
      <c r="V29" s="168">
        <v>50.670640834575266</v>
      </c>
    </row>
    <row r="30" spans="1:22" s="50" customFormat="1" ht="16.5" customHeight="1">
      <c r="A30" s="235" t="s">
        <v>156</v>
      </c>
      <c r="B30" s="171">
        <v>1252</v>
      </c>
      <c r="C30" s="168">
        <v>50</v>
      </c>
      <c r="D30" s="168">
        <v>50</v>
      </c>
      <c r="E30" s="171">
        <v>823</v>
      </c>
      <c r="F30" s="168">
        <v>57.59416767922236</v>
      </c>
      <c r="G30" s="168">
        <v>42.40583232077764</v>
      </c>
      <c r="H30" s="171">
        <v>166</v>
      </c>
      <c r="I30" s="168">
        <v>60.24096385542169</v>
      </c>
      <c r="J30" s="168">
        <v>39.75903614457831</v>
      </c>
      <c r="K30" s="171">
        <v>39</v>
      </c>
      <c r="L30" s="168">
        <v>79.48717948717949</v>
      </c>
      <c r="M30" s="168">
        <v>20.51282051282051</v>
      </c>
      <c r="N30" s="171">
        <v>1198</v>
      </c>
      <c r="O30" s="168">
        <v>42.68585131894484</v>
      </c>
      <c r="P30" s="168">
        <v>50.08347245409015</v>
      </c>
      <c r="Q30" s="171">
        <v>417</v>
      </c>
      <c r="R30" s="168">
        <v>42.68585131894484</v>
      </c>
      <c r="S30" s="168">
        <v>57.31414868105516</v>
      </c>
      <c r="T30" s="171">
        <v>296</v>
      </c>
      <c r="U30" s="168">
        <v>51.013513513513516</v>
      </c>
      <c r="V30" s="168">
        <v>48.986486486486484</v>
      </c>
    </row>
    <row r="31" spans="1:22" s="50" customFormat="1" ht="16.5" customHeight="1">
      <c r="A31" s="235" t="s">
        <v>157</v>
      </c>
      <c r="B31" s="171">
        <v>1334</v>
      </c>
      <c r="C31" s="168">
        <v>56.446776611694155</v>
      </c>
      <c r="D31" s="168">
        <v>43.553223388305845</v>
      </c>
      <c r="E31" s="171">
        <v>500</v>
      </c>
      <c r="F31" s="168">
        <v>76.8</v>
      </c>
      <c r="G31" s="168">
        <v>23.2</v>
      </c>
      <c r="H31" s="171">
        <v>82</v>
      </c>
      <c r="I31" s="168">
        <v>87.8048780487805</v>
      </c>
      <c r="J31" s="168">
        <v>12.195121951219512</v>
      </c>
      <c r="K31" s="171">
        <v>94</v>
      </c>
      <c r="L31" s="168">
        <v>78.72340425531915</v>
      </c>
      <c r="M31" s="168">
        <v>21.27659574468085</v>
      </c>
      <c r="N31" s="171">
        <v>1237</v>
      </c>
      <c r="O31" s="168">
        <v>52.18978102189781</v>
      </c>
      <c r="P31" s="168">
        <v>43.16895715440582</v>
      </c>
      <c r="Q31" s="171">
        <v>548</v>
      </c>
      <c r="R31" s="168">
        <v>52.18978102189781</v>
      </c>
      <c r="S31" s="168">
        <v>47.81021897810219</v>
      </c>
      <c r="T31" s="171">
        <v>483</v>
      </c>
      <c r="U31" s="168">
        <v>53.209109730848866</v>
      </c>
      <c r="V31" s="168">
        <v>46.790890269151134</v>
      </c>
    </row>
    <row r="32" spans="1:22" s="50" customFormat="1" ht="16.5" customHeight="1">
      <c r="A32" s="235" t="s">
        <v>169</v>
      </c>
      <c r="B32" s="171">
        <v>698</v>
      </c>
      <c r="C32" s="168">
        <v>55.587392550143264</v>
      </c>
      <c r="D32" s="168">
        <v>44.412607449856736</v>
      </c>
      <c r="E32" s="171">
        <v>462</v>
      </c>
      <c r="F32" s="168">
        <v>64.06926406926408</v>
      </c>
      <c r="G32" s="168">
        <v>35.93073593073593</v>
      </c>
      <c r="H32" s="171">
        <v>180</v>
      </c>
      <c r="I32" s="168">
        <v>72.22222222222223</v>
      </c>
      <c r="J32" s="168">
        <v>27.77777777777778</v>
      </c>
      <c r="K32" s="171">
        <v>285</v>
      </c>
      <c r="L32" s="168">
        <v>63.859649122807014</v>
      </c>
      <c r="M32" s="168">
        <v>36.140350877192986</v>
      </c>
      <c r="N32" s="171">
        <v>682</v>
      </c>
      <c r="O32" s="168">
        <v>53.57142857142857</v>
      </c>
      <c r="P32" s="168">
        <v>44.13489736070381</v>
      </c>
      <c r="Q32" s="171">
        <v>252</v>
      </c>
      <c r="R32" s="168">
        <v>53.57142857142857</v>
      </c>
      <c r="S32" s="168">
        <v>46.42857142857143</v>
      </c>
      <c r="T32" s="171">
        <v>211</v>
      </c>
      <c r="U32" s="168">
        <v>56.872037914691944</v>
      </c>
      <c r="V32" s="168">
        <v>43.127962085308056</v>
      </c>
    </row>
    <row r="33" spans="1:22" ht="16.5" customHeight="1">
      <c r="A33" s="235" t="s">
        <v>170</v>
      </c>
      <c r="B33" s="171">
        <v>1232</v>
      </c>
      <c r="C33" s="168">
        <v>62.66233766233766</v>
      </c>
      <c r="D33" s="168">
        <v>37.33766233766234</v>
      </c>
      <c r="E33" s="171">
        <v>639</v>
      </c>
      <c r="F33" s="168">
        <v>77.46478873239437</v>
      </c>
      <c r="G33" s="168">
        <v>22.535211267605636</v>
      </c>
      <c r="H33" s="171">
        <v>238</v>
      </c>
      <c r="I33" s="168">
        <v>92.43697478991596</v>
      </c>
      <c r="J33" s="168">
        <v>7.563025210084033</v>
      </c>
      <c r="K33" s="171">
        <v>268</v>
      </c>
      <c r="L33" s="168">
        <v>79.4776119402985</v>
      </c>
      <c r="M33" s="168">
        <v>20.522388059701495</v>
      </c>
      <c r="N33" s="171">
        <v>1199</v>
      </c>
      <c r="O33" s="168">
        <v>55.379746835443036</v>
      </c>
      <c r="P33" s="168">
        <v>37.11426188490409</v>
      </c>
      <c r="Q33" s="171">
        <v>316</v>
      </c>
      <c r="R33" s="168">
        <v>55.379746835443036</v>
      </c>
      <c r="S33" s="168">
        <v>44.620253164556964</v>
      </c>
      <c r="T33" s="171">
        <v>283</v>
      </c>
      <c r="U33" s="168">
        <v>56.890459363957596</v>
      </c>
      <c r="V33" s="168">
        <v>43.109540636042404</v>
      </c>
    </row>
    <row r="34" spans="1:22" ht="16.5" customHeight="1">
      <c r="A34" s="235" t="s">
        <v>158</v>
      </c>
      <c r="B34" s="171">
        <v>1420</v>
      </c>
      <c r="C34" s="168">
        <v>48.66197183098592</v>
      </c>
      <c r="D34" s="168">
        <v>51.33802816901408</v>
      </c>
      <c r="E34" s="171">
        <v>789</v>
      </c>
      <c r="F34" s="168">
        <v>49.30291508238276</v>
      </c>
      <c r="G34" s="168">
        <v>50.69708491761724</v>
      </c>
      <c r="H34" s="171">
        <v>170</v>
      </c>
      <c r="I34" s="168">
        <v>82.35294117647058</v>
      </c>
      <c r="J34" s="168">
        <v>17.647058823529413</v>
      </c>
      <c r="K34" s="171">
        <v>206</v>
      </c>
      <c r="L34" s="168">
        <v>29.611650485436897</v>
      </c>
      <c r="M34" s="168">
        <v>70.3883495145631</v>
      </c>
      <c r="N34" s="171">
        <v>1372</v>
      </c>
      <c r="O34" s="168">
        <v>46.53679653679653</v>
      </c>
      <c r="P34" s="168">
        <v>51.16618075801749</v>
      </c>
      <c r="Q34" s="171">
        <v>462</v>
      </c>
      <c r="R34" s="168">
        <v>46.53679653679653</v>
      </c>
      <c r="S34" s="168">
        <v>53.46320346320347</v>
      </c>
      <c r="T34" s="171">
        <v>396</v>
      </c>
      <c r="U34" s="168">
        <v>50</v>
      </c>
      <c r="V34" s="168">
        <v>50</v>
      </c>
    </row>
    <row r="35" spans="1:22" ht="16.5" customHeight="1">
      <c r="A35" s="235" t="s">
        <v>171</v>
      </c>
      <c r="B35" s="171">
        <v>1370</v>
      </c>
      <c r="C35" s="168">
        <v>36.496350364963504</v>
      </c>
      <c r="D35" s="168">
        <v>63.503649635036496</v>
      </c>
      <c r="E35" s="171">
        <v>629</v>
      </c>
      <c r="F35" s="168">
        <v>48.96661367249603</v>
      </c>
      <c r="G35" s="168">
        <v>51.03338632750397</v>
      </c>
      <c r="H35" s="171">
        <v>103</v>
      </c>
      <c r="I35" s="168">
        <v>23.30097087378641</v>
      </c>
      <c r="J35" s="168">
        <v>76.69902912621359</v>
      </c>
      <c r="K35" s="171">
        <v>140</v>
      </c>
      <c r="L35" s="168">
        <v>38.57142857142857</v>
      </c>
      <c r="M35" s="168">
        <v>61.42857142857143</v>
      </c>
      <c r="N35" s="171">
        <v>1306</v>
      </c>
      <c r="O35" s="168">
        <v>35.05376344086022</v>
      </c>
      <c r="P35" s="168">
        <v>63.09341500765697</v>
      </c>
      <c r="Q35" s="171">
        <v>465</v>
      </c>
      <c r="R35" s="168">
        <v>35.05376344086022</v>
      </c>
      <c r="S35" s="168">
        <v>64.94623655913978</v>
      </c>
      <c r="T35" s="171">
        <v>386</v>
      </c>
      <c r="U35" s="168">
        <v>35.233160621761655</v>
      </c>
      <c r="V35" s="168">
        <v>64.76683937823834</v>
      </c>
    </row>
    <row r="36" spans="1:22" ht="16.5" customHeight="1">
      <c r="A36" s="235" t="s">
        <v>173</v>
      </c>
      <c r="B36" s="171">
        <v>5870</v>
      </c>
      <c r="C36" s="168">
        <v>41.10732538330494</v>
      </c>
      <c r="D36" s="168">
        <v>58.89267461669506</v>
      </c>
      <c r="E36" s="171">
        <v>6380</v>
      </c>
      <c r="F36" s="168">
        <v>47.680250783699066</v>
      </c>
      <c r="G36" s="168">
        <v>52.319749216300934</v>
      </c>
      <c r="H36" s="171">
        <v>846</v>
      </c>
      <c r="I36" s="168">
        <v>36.52482269503546</v>
      </c>
      <c r="J36" s="168">
        <v>63.47517730496454</v>
      </c>
      <c r="K36" s="171">
        <v>511</v>
      </c>
      <c r="L36" s="168">
        <v>33.07240704500978</v>
      </c>
      <c r="M36" s="168">
        <v>66.92759295499022</v>
      </c>
      <c r="N36" s="171">
        <v>5529</v>
      </c>
      <c r="O36" s="168">
        <v>37.18097447795824</v>
      </c>
      <c r="P36" s="168">
        <v>58.27455236028215</v>
      </c>
      <c r="Q36" s="171">
        <v>1724</v>
      </c>
      <c r="R36" s="168">
        <v>37.18097447795824</v>
      </c>
      <c r="S36" s="168">
        <v>62.81902552204176</v>
      </c>
      <c r="T36" s="171">
        <v>1462</v>
      </c>
      <c r="U36" s="168">
        <v>38.64569083447332</v>
      </c>
      <c r="V36" s="168">
        <v>61.35430916552668</v>
      </c>
    </row>
  </sheetData>
  <mergeCells count="10">
    <mergeCell ref="N4:P4"/>
    <mergeCell ref="Q4:S4"/>
    <mergeCell ref="T4:V4"/>
    <mergeCell ref="A1:V1"/>
    <mergeCell ref="A2:V2"/>
    <mergeCell ref="A4:A5"/>
    <mergeCell ref="B4:D4"/>
    <mergeCell ref="E4:G4"/>
    <mergeCell ref="H4:J4"/>
    <mergeCell ref="K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K38"/>
  <sheetViews>
    <sheetView zoomScale="75" zoomScaleNormal="75" workbookViewId="0" topLeftCell="A1">
      <selection activeCell="K13" sqref="K13"/>
    </sheetView>
  </sheetViews>
  <sheetFormatPr defaultColWidth="9.140625" defaultRowHeight="15"/>
  <cols>
    <col min="1" max="1" width="28.140625" style="34" customWidth="1"/>
    <col min="2" max="2" width="12.421875" style="33" customWidth="1"/>
    <col min="3" max="3" width="8.28125" style="26" customWidth="1"/>
    <col min="4" max="4" width="10.00390625" style="26" customWidth="1"/>
    <col min="5" max="5" width="9.57421875" style="25" customWidth="1"/>
    <col min="6" max="6" width="10.140625" style="25" customWidth="1"/>
    <col min="7" max="7" width="10.7109375" style="25" customWidth="1"/>
    <col min="8" max="9" width="9.140625" style="25" customWidth="1"/>
    <col min="10" max="10" width="6.8515625" style="25" customWidth="1"/>
    <col min="11" max="11" width="10.140625" style="25" customWidth="1"/>
    <col min="12" max="12" width="11.140625" style="25" customWidth="1"/>
    <col min="13" max="14" width="8.421875" style="26" customWidth="1"/>
    <col min="15" max="15" width="10.28125" style="25" customWidth="1"/>
    <col min="16" max="16" width="10.140625" style="25" customWidth="1"/>
    <col min="17" max="17" width="10.8515625" style="25" customWidth="1"/>
    <col min="18" max="19" width="9.140625" style="26" customWidth="1"/>
    <col min="20" max="20" width="7.00390625" style="25" customWidth="1"/>
    <col min="21" max="21" width="9.421875" style="25" customWidth="1"/>
    <col min="22" max="22" width="14.00390625" style="25" customWidth="1"/>
    <col min="23" max="23" width="9.140625" style="26" customWidth="1"/>
    <col min="24" max="24" width="10.7109375" style="26" bestFit="1" customWidth="1"/>
    <col min="25" max="25" width="10.7109375" style="26" customWidth="1"/>
    <col min="26" max="26" width="11.00390625" style="25" customWidth="1"/>
    <col min="27" max="27" width="11.421875" style="25" customWidth="1"/>
    <col min="28" max="30" width="8.7109375" style="26" customWidth="1"/>
    <col min="31" max="31" width="11.00390625" style="25" customWidth="1"/>
    <col min="32" max="32" width="10.8515625" style="25" customWidth="1"/>
    <col min="33" max="36" width="8.57421875" style="25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258" t="s">
        <v>79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9"/>
      <c r="P1" s="259"/>
      <c r="Q1" s="259"/>
      <c r="R1" s="259"/>
      <c r="S1" s="259"/>
      <c r="T1" s="259"/>
      <c r="U1" s="259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</row>
    <row r="2" spans="1:36" s="1" customFormat="1" ht="19.5" customHeight="1">
      <c r="A2" s="260" t="s">
        <v>175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1"/>
      <c r="P2" s="261"/>
      <c r="Q2" s="261"/>
      <c r="R2" s="261"/>
      <c r="S2" s="261"/>
      <c r="T2" s="261"/>
      <c r="U2" s="261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</row>
    <row r="3" spans="1:36" s="1" customFormat="1" ht="12.75" customHeight="1">
      <c r="A3" s="47"/>
      <c r="B3" s="32"/>
      <c r="C3" s="29"/>
      <c r="D3" s="29"/>
      <c r="E3" s="30"/>
      <c r="F3" s="30"/>
      <c r="G3" s="30"/>
      <c r="H3" s="30"/>
      <c r="I3" s="30"/>
      <c r="J3" s="30"/>
      <c r="K3" s="30"/>
      <c r="L3" s="30"/>
      <c r="M3" s="29"/>
      <c r="N3" s="29"/>
      <c r="O3" s="22"/>
      <c r="P3" s="22"/>
      <c r="Q3" s="22"/>
      <c r="R3" s="29"/>
      <c r="S3" s="29"/>
      <c r="T3" s="30"/>
      <c r="U3" s="30"/>
      <c r="V3" s="31"/>
      <c r="W3" s="29"/>
      <c r="X3" s="29"/>
      <c r="Y3" s="29"/>
      <c r="Z3" s="30"/>
      <c r="AA3" s="30"/>
      <c r="AB3" s="23"/>
      <c r="AC3" s="23"/>
      <c r="AD3" s="23"/>
      <c r="AE3" s="23"/>
      <c r="AF3" s="23"/>
      <c r="AG3" s="95"/>
      <c r="AH3" s="95"/>
      <c r="AI3" s="95"/>
      <c r="AJ3" s="95"/>
    </row>
    <row r="4" spans="1:36" s="48" customFormat="1" ht="79.5" customHeight="1">
      <c r="A4" s="262"/>
      <c r="B4" s="252" t="s">
        <v>3</v>
      </c>
      <c r="C4" s="253"/>
      <c r="D4" s="253"/>
      <c r="E4" s="253"/>
      <c r="F4" s="263"/>
      <c r="G4" s="252" t="s">
        <v>73</v>
      </c>
      <c r="H4" s="253"/>
      <c r="I4" s="253"/>
      <c r="J4" s="253"/>
      <c r="K4" s="263"/>
      <c r="L4" s="252" t="s">
        <v>4</v>
      </c>
      <c r="M4" s="253"/>
      <c r="N4" s="253"/>
      <c r="O4" s="253"/>
      <c r="P4" s="263"/>
      <c r="Q4" s="252" t="s">
        <v>5</v>
      </c>
      <c r="R4" s="253"/>
      <c r="S4" s="253"/>
      <c r="T4" s="253"/>
      <c r="U4" s="263"/>
      <c r="V4" s="252" t="s">
        <v>41</v>
      </c>
      <c r="W4" s="253"/>
      <c r="X4" s="253"/>
      <c r="Y4" s="253"/>
      <c r="Z4" s="253"/>
      <c r="AA4" s="254" t="s">
        <v>6</v>
      </c>
      <c r="AB4" s="255"/>
      <c r="AC4" s="255"/>
      <c r="AD4" s="255"/>
      <c r="AE4" s="255"/>
      <c r="AF4" s="256" t="s">
        <v>42</v>
      </c>
      <c r="AG4" s="257"/>
      <c r="AH4" s="257"/>
      <c r="AI4" s="257"/>
      <c r="AJ4" s="257"/>
    </row>
    <row r="5" spans="1:37" s="46" customFormat="1" ht="33.75" customHeight="1">
      <c r="A5" s="262"/>
      <c r="B5" s="71" t="s">
        <v>7</v>
      </c>
      <c r="C5" s="72" t="s">
        <v>69</v>
      </c>
      <c r="D5" s="72" t="s">
        <v>80</v>
      </c>
      <c r="E5" s="72" t="s">
        <v>70</v>
      </c>
      <c r="F5" s="72" t="s">
        <v>81</v>
      </c>
      <c r="G5" s="73" t="s">
        <v>7</v>
      </c>
      <c r="H5" s="72" t="s">
        <v>69</v>
      </c>
      <c r="I5" s="72" t="s">
        <v>80</v>
      </c>
      <c r="J5" s="72" t="s">
        <v>70</v>
      </c>
      <c r="K5" s="72" t="s">
        <v>81</v>
      </c>
      <c r="L5" s="73" t="s">
        <v>7</v>
      </c>
      <c r="M5" s="72" t="s">
        <v>69</v>
      </c>
      <c r="N5" s="72" t="s">
        <v>80</v>
      </c>
      <c r="O5" s="72" t="s">
        <v>70</v>
      </c>
      <c r="P5" s="72" t="s">
        <v>81</v>
      </c>
      <c r="Q5" s="73" t="s">
        <v>7</v>
      </c>
      <c r="R5" s="72" t="s">
        <v>69</v>
      </c>
      <c r="S5" s="72" t="s">
        <v>80</v>
      </c>
      <c r="T5" s="72" t="s">
        <v>70</v>
      </c>
      <c r="U5" s="72" t="s">
        <v>81</v>
      </c>
      <c r="V5" s="73" t="s">
        <v>7</v>
      </c>
      <c r="W5" s="72" t="s">
        <v>69</v>
      </c>
      <c r="X5" s="72" t="s">
        <v>80</v>
      </c>
      <c r="Y5" s="72" t="s">
        <v>70</v>
      </c>
      <c r="Z5" s="72" t="s">
        <v>81</v>
      </c>
      <c r="AA5" s="73" t="s">
        <v>7</v>
      </c>
      <c r="AB5" s="72" t="s">
        <v>69</v>
      </c>
      <c r="AC5" s="72" t="s">
        <v>80</v>
      </c>
      <c r="AD5" s="72" t="s">
        <v>70</v>
      </c>
      <c r="AE5" s="72" t="s">
        <v>81</v>
      </c>
      <c r="AF5" s="73" t="s">
        <v>7</v>
      </c>
      <c r="AG5" s="72" t="s">
        <v>69</v>
      </c>
      <c r="AH5" s="72" t="s">
        <v>80</v>
      </c>
      <c r="AI5" s="72" t="s">
        <v>70</v>
      </c>
      <c r="AJ5" s="72" t="s">
        <v>81</v>
      </c>
      <c r="AK5" s="87"/>
    </row>
    <row r="6" spans="1:36" s="90" customFormat="1" ht="9.75" customHeight="1">
      <c r="A6" s="88" t="s">
        <v>1</v>
      </c>
      <c r="B6" s="89">
        <v>1</v>
      </c>
      <c r="C6" s="89">
        <v>2</v>
      </c>
      <c r="D6" s="89"/>
      <c r="E6" s="89">
        <v>3</v>
      </c>
      <c r="F6" s="89"/>
      <c r="G6" s="89">
        <v>4</v>
      </c>
      <c r="H6" s="89">
        <v>5</v>
      </c>
      <c r="I6" s="89"/>
      <c r="J6" s="89">
        <v>6</v>
      </c>
      <c r="K6" s="89"/>
      <c r="L6" s="89">
        <v>7</v>
      </c>
      <c r="M6" s="89">
        <v>8</v>
      </c>
      <c r="N6" s="89"/>
      <c r="O6" s="89">
        <v>9</v>
      </c>
      <c r="P6" s="89"/>
      <c r="Q6" s="89">
        <v>10</v>
      </c>
      <c r="R6" s="89">
        <v>11</v>
      </c>
      <c r="S6" s="89"/>
      <c r="T6" s="89">
        <v>12</v>
      </c>
      <c r="U6" s="89"/>
      <c r="V6" s="89">
        <v>13</v>
      </c>
      <c r="W6" s="89">
        <v>14</v>
      </c>
      <c r="X6" s="89"/>
      <c r="Y6" s="89"/>
      <c r="Z6" s="89">
        <v>15</v>
      </c>
      <c r="AA6" s="89">
        <v>16</v>
      </c>
      <c r="AB6" s="89">
        <v>17</v>
      </c>
      <c r="AC6" s="89"/>
      <c r="AD6" s="89"/>
      <c r="AE6" s="89">
        <v>18</v>
      </c>
      <c r="AF6" s="89">
        <v>19</v>
      </c>
      <c r="AG6" s="89">
        <v>20</v>
      </c>
      <c r="AH6" s="89"/>
      <c r="AI6" s="89"/>
      <c r="AJ6" s="89">
        <v>21</v>
      </c>
    </row>
    <row r="7" spans="1:36" s="49" customFormat="1" ht="26.25" customHeight="1">
      <c r="A7" s="110" t="s">
        <v>82</v>
      </c>
      <c r="B7" s="113">
        <f aca="true" t="shared" si="0" ref="B7:AJ7">SUM(B8:B37)</f>
        <v>45924</v>
      </c>
      <c r="C7" s="114">
        <f>100-E7</f>
        <v>50.53784513544116</v>
      </c>
      <c r="D7" s="113">
        <f t="shared" si="0"/>
        <v>23209</v>
      </c>
      <c r="E7" s="114">
        <f>F7/B7*100</f>
        <v>49.46215486455884</v>
      </c>
      <c r="F7" s="113">
        <f t="shared" si="0"/>
        <v>22715</v>
      </c>
      <c r="G7" s="113">
        <f t="shared" si="0"/>
        <v>29027</v>
      </c>
      <c r="H7" s="114">
        <f>100-J7</f>
        <v>57.07100285940676</v>
      </c>
      <c r="I7" s="113">
        <f t="shared" si="0"/>
        <v>16566</v>
      </c>
      <c r="J7" s="114">
        <f>K7/G7*100</f>
        <v>42.92899714059324</v>
      </c>
      <c r="K7" s="113">
        <f t="shared" si="0"/>
        <v>12461</v>
      </c>
      <c r="L7" s="113">
        <f t="shared" si="0"/>
        <v>6855</v>
      </c>
      <c r="M7" s="114">
        <f>100-O7</f>
        <v>66.92924872355945</v>
      </c>
      <c r="N7" s="113">
        <f t="shared" si="0"/>
        <v>4588</v>
      </c>
      <c r="O7" s="114">
        <f>P7/L7*100</f>
        <v>33.070751276440554</v>
      </c>
      <c r="P7" s="113">
        <f t="shared" si="0"/>
        <v>2267</v>
      </c>
      <c r="Q7" s="113">
        <f t="shared" si="0"/>
        <v>5579</v>
      </c>
      <c r="R7" s="114">
        <f>100-T7</f>
        <v>53.629682738842085</v>
      </c>
      <c r="S7" s="113">
        <f t="shared" si="0"/>
        <v>2992</v>
      </c>
      <c r="T7" s="114">
        <f>U7/Q7*100</f>
        <v>46.370317261157915</v>
      </c>
      <c r="U7" s="113">
        <f t="shared" si="0"/>
        <v>2587</v>
      </c>
      <c r="V7" s="113">
        <f t="shared" si="0"/>
        <v>43943</v>
      </c>
      <c r="W7" s="114">
        <f>100-Y7</f>
        <v>50.82265662335298</v>
      </c>
      <c r="X7" s="113">
        <f t="shared" si="0"/>
        <v>22333</v>
      </c>
      <c r="Y7" s="114">
        <f>Z7/V7*100</f>
        <v>49.17734337664702</v>
      </c>
      <c r="Z7" s="113">
        <f t="shared" si="0"/>
        <v>21610</v>
      </c>
      <c r="AA7" s="113">
        <f t="shared" si="0"/>
        <v>15125</v>
      </c>
      <c r="AB7" s="114">
        <f>100-AD7</f>
        <v>46.05619834710743</v>
      </c>
      <c r="AC7" s="113">
        <f t="shared" si="0"/>
        <v>6966</v>
      </c>
      <c r="AD7" s="114">
        <f>AE7/AA7*100</f>
        <v>53.94380165289257</v>
      </c>
      <c r="AE7" s="113">
        <f t="shared" si="0"/>
        <v>8159</v>
      </c>
      <c r="AF7" s="113">
        <f t="shared" si="0"/>
        <v>12873</v>
      </c>
      <c r="AG7" s="114">
        <f>100-AI7</f>
        <v>48.09290763613765</v>
      </c>
      <c r="AH7" s="113">
        <f t="shared" si="0"/>
        <v>6191</v>
      </c>
      <c r="AI7" s="115">
        <f>AJ7/AF7*100</f>
        <v>51.90709236386235</v>
      </c>
      <c r="AJ7" s="113">
        <f t="shared" si="0"/>
        <v>6682</v>
      </c>
    </row>
    <row r="8" spans="1:36" s="50" customFormat="1" ht="16.5" customHeight="1">
      <c r="A8" s="233" t="s">
        <v>141</v>
      </c>
      <c r="B8" s="178">
        <v>2763</v>
      </c>
      <c r="C8" s="161">
        <f aca="true" t="shared" si="1" ref="C8:C37">100-E8</f>
        <v>50.5971769815418</v>
      </c>
      <c r="D8" s="162">
        <f>B8-F8</f>
        <v>1398</v>
      </c>
      <c r="E8" s="161">
        <f aca="true" t="shared" si="2" ref="E8:E37">F8/B8*100</f>
        <v>49.4028230184582</v>
      </c>
      <c r="F8" s="162">
        <f>'статус жінки'!D8</f>
        <v>1365</v>
      </c>
      <c r="G8" s="223">
        <v>1134</v>
      </c>
      <c r="H8" s="161">
        <f aca="true" t="shared" si="3" ref="H8:H37">100-J8</f>
        <v>58.90652557319224</v>
      </c>
      <c r="I8" s="162">
        <f>G8-K8</f>
        <v>668</v>
      </c>
      <c r="J8" s="161">
        <f aca="true" t="shared" si="4" ref="J8:J37">K8/G8*100</f>
        <v>41.09347442680776</v>
      </c>
      <c r="K8" s="162">
        <f>'окремі дані'!C6</f>
        <v>466</v>
      </c>
      <c r="L8" s="163">
        <f>'статус усього'!J8</f>
        <v>157</v>
      </c>
      <c r="M8" s="161">
        <f aca="true" t="shared" si="5" ref="M8:M37">100-O8</f>
        <v>71.97452229299363</v>
      </c>
      <c r="N8" s="164">
        <f>L8-P8</f>
        <v>113</v>
      </c>
      <c r="O8" s="161">
        <f aca="true" t="shared" si="6" ref="O8:O37">P8/L8*100</f>
        <v>28.02547770700637</v>
      </c>
      <c r="P8" s="164">
        <f>'статус жінки'!J8</f>
        <v>44</v>
      </c>
      <c r="Q8" s="163">
        <f>'окремі дані'!J6</f>
        <v>215</v>
      </c>
      <c r="R8" s="161">
        <f aca="true" t="shared" si="7" ref="R8:R37">100-T8</f>
        <v>50.69767441860465</v>
      </c>
      <c r="S8" s="164">
        <f>Q8-U8</f>
        <v>109</v>
      </c>
      <c r="T8" s="161">
        <f aca="true" t="shared" si="8" ref="T8:T37">U8/Q8*100</f>
        <v>49.30232558139535</v>
      </c>
      <c r="U8" s="162">
        <f>'окремі дані'!F6</f>
        <v>106</v>
      </c>
      <c r="V8" s="165">
        <f>'статус усього'!M8</f>
        <v>2532</v>
      </c>
      <c r="W8" s="161">
        <f aca="true" t="shared" si="9" ref="W8:W37">100-Y8</f>
        <v>50.39494470774092</v>
      </c>
      <c r="X8" s="162">
        <f>V8-Z8</f>
        <v>1276</v>
      </c>
      <c r="Y8" s="161">
        <f aca="true" t="shared" si="10" ref="Y8:Y37">Z8/V8*100</f>
        <v>49.60505529225908</v>
      </c>
      <c r="Z8" s="166">
        <f>'статус жінки'!M8</f>
        <v>1256</v>
      </c>
      <c r="AA8" s="165">
        <f>'статус усього'!P8</f>
        <v>998</v>
      </c>
      <c r="AB8" s="161">
        <f aca="true" t="shared" si="11" ref="AB8:AB37">100-AD8</f>
        <v>48.096192384769545</v>
      </c>
      <c r="AC8" s="164">
        <f>AA8-AE8</f>
        <v>480</v>
      </c>
      <c r="AD8" s="161">
        <f aca="true" t="shared" si="12" ref="AD8:AD37">AE8/AA8*100</f>
        <v>51.903807615230455</v>
      </c>
      <c r="AE8" s="167">
        <f>'статус жінки'!P8</f>
        <v>518</v>
      </c>
      <c r="AF8" s="163">
        <f>'статус усього'!T8</f>
        <v>902</v>
      </c>
      <c r="AG8" s="161">
        <f aca="true" t="shared" si="13" ref="AG8:AG37">100-AI8</f>
        <v>49.113082039911305</v>
      </c>
      <c r="AH8" s="164">
        <f>AF8-AJ8</f>
        <v>443</v>
      </c>
      <c r="AI8" s="161">
        <f aca="true" t="shared" si="14" ref="AI8:AI37">AJ8/AF8*100</f>
        <v>50.886917960088695</v>
      </c>
      <c r="AJ8" s="167">
        <f>'статус жінки'!T8</f>
        <v>459</v>
      </c>
    </row>
    <row r="9" spans="1:36" s="50" customFormat="1" ht="16.5" customHeight="1">
      <c r="A9" s="234" t="s">
        <v>142</v>
      </c>
      <c r="B9" s="178">
        <v>1683</v>
      </c>
      <c r="C9" s="161">
        <f t="shared" si="1"/>
        <v>55.91206179441473</v>
      </c>
      <c r="D9" s="159">
        <f aca="true" t="shared" si="15" ref="D9:D37">B9-F9</f>
        <v>941</v>
      </c>
      <c r="E9" s="161">
        <f t="shared" si="2"/>
        <v>44.08793820558527</v>
      </c>
      <c r="F9" s="162">
        <f>'статус жінки'!D9</f>
        <v>742</v>
      </c>
      <c r="G9" s="223">
        <v>851</v>
      </c>
      <c r="H9" s="161">
        <f t="shared" si="3"/>
        <v>70.38777908343125</v>
      </c>
      <c r="I9" s="159">
        <f aca="true" t="shared" si="16" ref="I9:I37">G9-K9</f>
        <v>599</v>
      </c>
      <c r="J9" s="161">
        <f t="shared" si="4"/>
        <v>29.612220916568745</v>
      </c>
      <c r="K9" s="159">
        <f>'окремі дані'!C7</f>
        <v>252</v>
      </c>
      <c r="L9" s="111">
        <f>'статус усього'!J9</f>
        <v>221</v>
      </c>
      <c r="M9" s="161">
        <f t="shared" si="5"/>
        <v>80.09049773755656</v>
      </c>
      <c r="N9" s="160">
        <f aca="true" t="shared" si="17" ref="N9:N37">L9-P9</f>
        <v>177</v>
      </c>
      <c r="O9" s="161">
        <f t="shared" si="6"/>
        <v>19.90950226244344</v>
      </c>
      <c r="P9" s="160">
        <f>'статус жінки'!J9</f>
        <v>44</v>
      </c>
      <c r="Q9" s="111">
        <f>'окремі дані'!J7</f>
        <v>262</v>
      </c>
      <c r="R9" s="161">
        <f t="shared" si="7"/>
        <v>79.00763358778626</v>
      </c>
      <c r="S9" s="160">
        <f aca="true" t="shared" si="18" ref="S9:S37">Q9-U9</f>
        <v>207</v>
      </c>
      <c r="T9" s="161">
        <f t="shared" si="8"/>
        <v>20.99236641221374</v>
      </c>
      <c r="U9" s="159">
        <f>'окремі дані'!F7</f>
        <v>55</v>
      </c>
      <c r="V9" s="112">
        <f>'статус усього'!M9</f>
        <v>1593</v>
      </c>
      <c r="W9" s="161">
        <f t="shared" si="9"/>
        <v>56.62272441933459</v>
      </c>
      <c r="X9" s="159">
        <f aca="true" t="shared" si="19" ref="X9:X37">V9-Z9</f>
        <v>902</v>
      </c>
      <c r="Y9" s="161">
        <f t="shared" si="10"/>
        <v>43.37727558066541</v>
      </c>
      <c r="Z9" s="158">
        <f>'статус жінки'!M9</f>
        <v>691</v>
      </c>
      <c r="AA9" s="112">
        <f>'статус усього'!P9</f>
        <v>518</v>
      </c>
      <c r="AB9" s="161">
        <f t="shared" si="11"/>
        <v>47.297297297297305</v>
      </c>
      <c r="AC9" s="160">
        <f aca="true" t="shared" si="20" ref="AC9:AC37">AA9-AE9</f>
        <v>245</v>
      </c>
      <c r="AD9" s="161">
        <f t="shared" si="12"/>
        <v>52.702702702702695</v>
      </c>
      <c r="AE9" s="157">
        <f>'статус жінки'!P9</f>
        <v>273</v>
      </c>
      <c r="AF9" s="111">
        <f>'статус усього'!T9</f>
        <v>447</v>
      </c>
      <c r="AG9" s="161">
        <f t="shared" si="13"/>
        <v>49.44071588366891</v>
      </c>
      <c r="AH9" s="160">
        <f aca="true" t="shared" si="21" ref="AH9:AH37">AF9-AJ9</f>
        <v>221</v>
      </c>
      <c r="AI9" s="161">
        <f t="shared" si="14"/>
        <v>50.55928411633109</v>
      </c>
      <c r="AJ9" s="157">
        <f>'статус жінки'!T9</f>
        <v>226</v>
      </c>
    </row>
    <row r="10" spans="1:36" s="50" customFormat="1" ht="16.5" customHeight="1">
      <c r="A10" s="234" t="s">
        <v>143</v>
      </c>
      <c r="B10" s="178">
        <v>1265</v>
      </c>
      <c r="C10" s="161">
        <f t="shared" si="1"/>
        <v>43.162055335968375</v>
      </c>
      <c r="D10" s="159">
        <f t="shared" si="15"/>
        <v>546</v>
      </c>
      <c r="E10" s="161">
        <f t="shared" si="2"/>
        <v>56.837944664031625</v>
      </c>
      <c r="F10" s="162">
        <f>'статус жінки'!D10</f>
        <v>719</v>
      </c>
      <c r="G10" s="223">
        <v>853</v>
      </c>
      <c r="H10" s="161">
        <f t="shared" si="3"/>
        <v>44.19695193434936</v>
      </c>
      <c r="I10" s="159">
        <f t="shared" si="16"/>
        <v>377</v>
      </c>
      <c r="J10" s="161">
        <f t="shared" si="4"/>
        <v>55.80304806565064</v>
      </c>
      <c r="K10" s="159">
        <f>'окремі дані'!C8</f>
        <v>476</v>
      </c>
      <c r="L10" s="111">
        <f>'статус усього'!J10</f>
        <v>233</v>
      </c>
      <c r="M10" s="161">
        <f t="shared" si="5"/>
        <v>51.502145922746784</v>
      </c>
      <c r="N10" s="160">
        <f t="shared" si="17"/>
        <v>120</v>
      </c>
      <c r="O10" s="161">
        <f t="shared" si="6"/>
        <v>48.497854077253216</v>
      </c>
      <c r="P10" s="160">
        <f>'статус жінки'!J10</f>
        <v>113</v>
      </c>
      <c r="Q10" s="111">
        <f>'окремі дані'!J8</f>
        <v>206</v>
      </c>
      <c r="R10" s="161">
        <f t="shared" si="7"/>
        <v>33.495145631067956</v>
      </c>
      <c r="S10" s="160">
        <f t="shared" si="18"/>
        <v>69</v>
      </c>
      <c r="T10" s="161">
        <f t="shared" si="8"/>
        <v>66.50485436893204</v>
      </c>
      <c r="U10" s="159">
        <f>'окремі дані'!F8</f>
        <v>137</v>
      </c>
      <c r="V10" s="112">
        <f>'статус усього'!M10</f>
        <v>1246</v>
      </c>
      <c r="W10" s="161">
        <f t="shared" si="9"/>
        <v>43.33868378812199</v>
      </c>
      <c r="X10" s="159">
        <f t="shared" si="19"/>
        <v>540</v>
      </c>
      <c r="Y10" s="161">
        <f t="shared" si="10"/>
        <v>56.66131621187801</v>
      </c>
      <c r="Z10" s="158">
        <f>'статус жінки'!M10</f>
        <v>706</v>
      </c>
      <c r="AA10" s="112">
        <f>'статус усього'!P10</f>
        <v>424</v>
      </c>
      <c r="AB10" s="161">
        <f t="shared" si="11"/>
        <v>45.28301886792453</v>
      </c>
      <c r="AC10" s="160">
        <f t="shared" si="20"/>
        <v>192</v>
      </c>
      <c r="AD10" s="161">
        <f t="shared" si="12"/>
        <v>54.71698113207547</v>
      </c>
      <c r="AE10" s="157">
        <f>'статус жінки'!P10</f>
        <v>232</v>
      </c>
      <c r="AF10" s="111">
        <f>'статус усього'!T10</f>
        <v>360</v>
      </c>
      <c r="AG10" s="161">
        <f t="shared" si="13"/>
        <v>45.55555555555556</v>
      </c>
      <c r="AH10" s="160">
        <f t="shared" si="21"/>
        <v>164</v>
      </c>
      <c r="AI10" s="161">
        <f t="shared" si="14"/>
        <v>54.44444444444444</v>
      </c>
      <c r="AJ10" s="157">
        <f>'статус жінки'!T10</f>
        <v>196</v>
      </c>
    </row>
    <row r="11" spans="1:36" s="50" customFormat="1" ht="16.5" customHeight="1">
      <c r="A11" s="234" t="s">
        <v>144</v>
      </c>
      <c r="B11" s="178">
        <v>1851</v>
      </c>
      <c r="C11" s="161">
        <f t="shared" si="1"/>
        <v>56.72609400324149</v>
      </c>
      <c r="D11" s="159">
        <f t="shared" si="15"/>
        <v>1050</v>
      </c>
      <c r="E11" s="161">
        <f t="shared" si="2"/>
        <v>43.27390599675851</v>
      </c>
      <c r="F11" s="162">
        <f>'статус жінки'!D11</f>
        <v>801</v>
      </c>
      <c r="G11" s="223">
        <v>1678</v>
      </c>
      <c r="H11" s="161">
        <f t="shared" si="3"/>
        <v>57.270560190703215</v>
      </c>
      <c r="I11" s="159">
        <f t="shared" si="16"/>
        <v>961</v>
      </c>
      <c r="J11" s="161">
        <f t="shared" si="4"/>
        <v>42.729439809296785</v>
      </c>
      <c r="K11" s="159">
        <f>'окремі дані'!C9</f>
        <v>717</v>
      </c>
      <c r="L11" s="111">
        <f>'статус усього'!J11</f>
        <v>349</v>
      </c>
      <c r="M11" s="161">
        <f t="shared" si="5"/>
        <v>67.3352435530086</v>
      </c>
      <c r="N11" s="160">
        <f t="shared" si="17"/>
        <v>235</v>
      </c>
      <c r="O11" s="161">
        <f t="shared" si="6"/>
        <v>32.664756446991404</v>
      </c>
      <c r="P11" s="160">
        <f>'статус жінки'!J11</f>
        <v>114</v>
      </c>
      <c r="Q11" s="111">
        <f>'окремі дані'!J9</f>
        <v>421</v>
      </c>
      <c r="R11" s="161">
        <f t="shared" si="7"/>
        <v>51.781472684085514</v>
      </c>
      <c r="S11" s="160">
        <f t="shared" si="18"/>
        <v>218</v>
      </c>
      <c r="T11" s="161">
        <f t="shared" si="8"/>
        <v>48.218527315914486</v>
      </c>
      <c r="U11" s="159">
        <f>'окремі дані'!F9</f>
        <v>203</v>
      </c>
      <c r="V11" s="112">
        <f>'статус усього'!M11</f>
        <v>1796</v>
      </c>
      <c r="W11" s="161">
        <f t="shared" si="9"/>
        <v>56.90423162583519</v>
      </c>
      <c r="X11" s="159">
        <f t="shared" si="19"/>
        <v>1022</v>
      </c>
      <c r="Y11" s="161">
        <f t="shared" si="10"/>
        <v>43.09576837416481</v>
      </c>
      <c r="Z11" s="158">
        <f>'статус жінки'!M11</f>
        <v>774</v>
      </c>
      <c r="AA11" s="112">
        <f>'статус усього'!P11</f>
        <v>530</v>
      </c>
      <c r="AB11" s="161">
        <f t="shared" si="11"/>
        <v>51.886792452830186</v>
      </c>
      <c r="AC11" s="160">
        <f t="shared" si="20"/>
        <v>275</v>
      </c>
      <c r="AD11" s="161">
        <f t="shared" si="12"/>
        <v>48.113207547169814</v>
      </c>
      <c r="AE11" s="157">
        <f>'статус жінки'!P11</f>
        <v>255</v>
      </c>
      <c r="AF11" s="111">
        <f>'статус усього'!T11</f>
        <v>471</v>
      </c>
      <c r="AG11" s="161">
        <f t="shared" si="13"/>
        <v>53.71549893842887</v>
      </c>
      <c r="AH11" s="160">
        <f t="shared" si="21"/>
        <v>253</v>
      </c>
      <c r="AI11" s="161">
        <f t="shared" si="14"/>
        <v>46.28450106157113</v>
      </c>
      <c r="AJ11" s="157">
        <f>'статус жінки'!T11</f>
        <v>218</v>
      </c>
    </row>
    <row r="12" spans="1:36" s="50" customFormat="1" ht="16.5" customHeight="1">
      <c r="A12" s="234" t="s">
        <v>145</v>
      </c>
      <c r="B12" s="178">
        <v>1314</v>
      </c>
      <c r="C12" s="161">
        <f t="shared" si="1"/>
        <v>42.922374429223744</v>
      </c>
      <c r="D12" s="159">
        <f t="shared" si="15"/>
        <v>564</v>
      </c>
      <c r="E12" s="161">
        <f t="shared" si="2"/>
        <v>57.077625570776256</v>
      </c>
      <c r="F12" s="162">
        <f>'статус жінки'!D12</f>
        <v>750</v>
      </c>
      <c r="G12" s="223">
        <v>1160</v>
      </c>
      <c r="H12" s="161">
        <f t="shared" si="3"/>
        <v>55.86206896551724</v>
      </c>
      <c r="I12" s="159">
        <f t="shared" si="16"/>
        <v>648</v>
      </c>
      <c r="J12" s="161">
        <f t="shared" si="4"/>
        <v>44.13793103448276</v>
      </c>
      <c r="K12" s="159">
        <f>'окремі дані'!C10</f>
        <v>512</v>
      </c>
      <c r="L12" s="111">
        <f>'статус усього'!J12</f>
        <v>225</v>
      </c>
      <c r="M12" s="161">
        <f t="shared" si="5"/>
        <v>56.888888888888886</v>
      </c>
      <c r="N12" s="160">
        <f t="shared" si="17"/>
        <v>128</v>
      </c>
      <c r="O12" s="161">
        <f t="shared" si="6"/>
        <v>43.111111111111114</v>
      </c>
      <c r="P12" s="160">
        <f>'статус жінки'!J12</f>
        <v>97</v>
      </c>
      <c r="Q12" s="111">
        <f>'окремі дані'!J10</f>
        <v>126</v>
      </c>
      <c r="R12" s="161">
        <f t="shared" si="7"/>
        <v>61.904761904761905</v>
      </c>
      <c r="S12" s="160">
        <f t="shared" si="18"/>
        <v>78</v>
      </c>
      <c r="T12" s="161">
        <f t="shared" si="8"/>
        <v>38.095238095238095</v>
      </c>
      <c r="U12" s="159">
        <f>'окремі дані'!F10</f>
        <v>48</v>
      </c>
      <c r="V12" s="112">
        <f>'статус усього'!M12</f>
        <v>1277</v>
      </c>
      <c r="W12" s="161">
        <f t="shared" si="9"/>
        <v>42.99138606108066</v>
      </c>
      <c r="X12" s="159">
        <f t="shared" si="19"/>
        <v>549</v>
      </c>
      <c r="Y12" s="161">
        <f t="shared" si="10"/>
        <v>57.00861393891934</v>
      </c>
      <c r="Z12" s="158">
        <f>'статус жінки'!M12</f>
        <v>728</v>
      </c>
      <c r="AA12" s="112">
        <f>'статус усього'!P12</f>
        <v>500</v>
      </c>
      <c r="AB12" s="161">
        <f t="shared" si="11"/>
        <v>39</v>
      </c>
      <c r="AC12" s="160">
        <f t="shared" si="20"/>
        <v>195</v>
      </c>
      <c r="AD12" s="161">
        <f t="shared" si="12"/>
        <v>61</v>
      </c>
      <c r="AE12" s="157">
        <f>'статус жінки'!P12</f>
        <v>305</v>
      </c>
      <c r="AF12" s="111">
        <f>'статус усього'!T12</f>
        <v>393</v>
      </c>
      <c r="AG12" s="161">
        <f t="shared" si="13"/>
        <v>41.221374045801525</v>
      </c>
      <c r="AH12" s="160">
        <f t="shared" si="21"/>
        <v>162</v>
      </c>
      <c r="AI12" s="161">
        <f t="shared" si="14"/>
        <v>58.778625954198475</v>
      </c>
      <c r="AJ12" s="157">
        <f>'статус жінки'!T12</f>
        <v>231</v>
      </c>
    </row>
    <row r="13" spans="1:36" s="50" customFormat="1" ht="16.5" customHeight="1">
      <c r="A13" s="234" t="s">
        <v>162</v>
      </c>
      <c r="B13" s="178">
        <v>1679</v>
      </c>
      <c r="C13" s="161">
        <f t="shared" si="1"/>
        <v>53.30553901131626</v>
      </c>
      <c r="D13" s="159">
        <f t="shared" si="15"/>
        <v>895</v>
      </c>
      <c r="E13" s="161">
        <f t="shared" si="2"/>
        <v>46.69446098868374</v>
      </c>
      <c r="F13" s="162">
        <f>'статус жінки'!D13</f>
        <v>784</v>
      </c>
      <c r="G13" s="223">
        <v>1402</v>
      </c>
      <c r="H13" s="161">
        <f t="shared" si="3"/>
        <v>57.203994293865904</v>
      </c>
      <c r="I13" s="159">
        <f t="shared" si="16"/>
        <v>802</v>
      </c>
      <c r="J13" s="161">
        <f t="shared" si="4"/>
        <v>42.796005706134096</v>
      </c>
      <c r="K13" s="159">
        <f>'окремі дані'!C11</f>
        <v>600</v>
      </c>
      <c r="L13" s="111">
        <f>'статус усього'!J13</f>
        <v>415</v>
      </c>
      <c r="M13" s="161">
        <f t="shared" si="5"/>
        <v>82.40963855421687</v>
      </c>
      <c r="N13" s="160">
        <f t="shared" si="17"/>
        <v>342</v>
      </c>
      <c r="O13" s="161">
        <f t="shared" si="6"/>
        <v>17.59036144578313</v>
      </c>
      <c r="P13" s="160">
        <f>'статус жінки'!J13</f>
        <v>73</v>
      </c>
      <c r="Q13" s="111">
        <f>'окремі дані'!J11</f>
        <v>165</v>
      </c>
      <c r="R13" s="161">
        <f t="shared" si="7"/>
        <v>54.54545454545455</v>
      </c>
      <c r="S13" s="160">
        <f t="shared" si="18"/>
        <v>90</v>
      </c>
      <c r="T13" s="161">
        <f t="shared" si="8"/>
        <v>45.45454545454545</v>
      </c>
      <c r="U13" s="159">
        <f>'окремі дані'!F11</f>
        <v>75</v>
      </c>
      <c r="V13" s="112">
        <f>'статус усього'!M13</f>
        <v>1656</v>
      </c>
      <c r="W13" s="161">
        <f t="shared" si="9"/>
        <v>53.56280193236715</v>
      </c>
      <c r="X13" s="159">
        <f t="shared" si="19"/>
        <v>887</v>
      </c>
      <c r="Y13" s="161">
        <f t="shared" si="10"/>
        <v>46.43719806763285</v>
      </c>
      <c r="Z13" s="158">
        <f>'статус жінки'!M13</f>
        <v>769</v>
      </c>
      <c r="AA13" s="112">
        <f>'статус усього'!P13</f>
        <v>281</v>
      </c>
      <c r="AB13" s="161">
        <f t="shared" si="11"/>
        <v>47.33096085409253</v>
      </c>
      <c r="AC13" s="160">
        <f t="shared" si="20"/>
        <v>133</v>
      </c>
      <c r="AD13" s="161">
        <f t="shared" si="12"/>
        <v>52.66903914590747</v>
      </c>
      <c r="AE13" s="157">
        <f>'статус жінки'!P13</f>
        <v>148</v>
      </c>
      <c r="AF13" s="111">
        <f>'статус усього'!T13</f>
        <v>245</v>
      </c>
      <c r="AG13" s="161">
        <f t="shared" si="13"/>
        <v>48.16326530612245</v>
      </c>
      <c r="AH13" s="160">
        <f t="shared" si="21"/>
        <v>118</v>
      </c>
      <c r="AI13" s="161">
        <f t="shared" si="14"/>
        <v>51.83673469387755</v>
      </c>
      <c r="AJ13" s="157">
        <f>'статус жінки'!T13</f>
        <v>127</v>
      </c>
    </row>
    <row r="14" spans="1:36" s="50" customFormat="1" ht="16.5" customHeight="1">
      <c r="A14" s="234" t="s">
        <v>146</v>
      </c>
      <c r="B14" s="178">
        <v>1782</v>
      </c>
      <c r="C14" s="161">
        <f t="shared" si="1"/>
        <v>41.07744107744108</v>
      </c>
      <c r="D14" s="159">
        <f t="shared" si="15"/>
        <v>732</v>
      </c>
      <c r="E14" s="161">
        <f t="shared" si="2"/>
        <v>58.92255892255892</v>
      </c>
      <c r="F14" s="162">
        <f>'статус жінки'!D14</f>
        <v>1050</v>
      </c>
      <c r="G14" s="223">
        <v>1158</v>
      </c>
      <c r="H14" s="161">
        <f t="shared" si="3"/>
        <v>54.23143350604491</v>
      </c>
      <c r="I14" s="159">
        <f t="shared" si="16"/>
        <v>628</v>
      </c>
      <c r="J14" s="161">
        <f t="shared" si="4"/>
        <v>45.76856649395509</v>
      </c>
      <c r="K14" s="159">
        <f>'окремі дані'!C12</f>
        <v>530</v>
      </c>
      <c r="L14" s="111">
        <f>'статус усього'!J14</f>
        <v>247</v>
      </c>
      <c r="M14" s="161">
        <f t="shared" si="5"/>
        <v>36.8421052631579</v>
      </c>
      <c r="N14" s="160">
        <f t="shared" si="17"/>
        <v>91</v>
      </c>
      <c r="O14" s="161">
        <f t="shared" si="6"/>
        <v>63.1578947368421</v>
      </c>
      <c r="P14" s="160">
        <f>'статус жінки'!J14</f>
        <v>156</v>
      </c>
      <c r="Q14" s="111">
        <f>'окремі дані'!J12</f>
        <v>219</v>
      </c>
      <c r="R14" s="161">
        <f t="shared" si="7"/>
        <v>24.657534246575338</v>
      </c>
      <c r="S14" s="160">
        <f t="shared" si="18"/>
        <v>54</v>
      </c>
      <c r="T14" s="161">
        <f t="shared" si="8"/>
        <v>75.34246575342466</v>
      </c>
      <c r="U14" s="159">
        <f>'окремі дані'!F12</f>
        <v>165</v>
      </c>
      <c r="V14" s="112">
        <f>'статус усього'!M14</f>
        <v>1757</v>
      </c>
      <c r="W14" s="161">
        <f t="shared" si="9"/>
        <v>40.8651109846329</v>
      </c>
      <c r="X14" s="159">
        <f t="shared" si="19"/>
        <v>718</v>
      </c>
      <c r="Y14" s="161">
        <f t="shared" si="10"/>
        <v>59.1348890153671</v>
      </c>
      <c r="Z14" s="158">
        <f>'статус жінки'!M14</f>
        <v>1039</v>
      </c>
      <c r="AA14" s="112">
        <f>'статус усього'!P14</f>
        <v>653</v>
      </c>
      <c r="AB14" s="161">
        <f t="shared" si="11"/>
        <v>39.050535987748844</v>
      </c>
      <c r="AC14" s="160">
        <f t="shared" si="20"/>
        <v>255</v>
      </c>
      <c r="AD14" s="161">
        <f t="shared" si="12"/>
        <v>60.949464012251156</v>
      </c>
      <c r="AE14" s="157">
        <f>'статус жінки'!P14</f>
        <v>398</v>
      </c>
      <c r="AF14" s="111">
        <f>'статус усього'!T14</f>
        <v>517</v>
      </c>
      <c r="AG14" s="161">
        <f t="shared" si="13"/>
        <v>39.458413926499034</v>
      </c>
      <c r="AH14" s="160">
        <f t="shared" si="21"/>
        <v>204</v>
      </c>
      <c r="AI14" s="161">
        <f t="shared" si="14"/>
        <v>60.541586073500966</v>
      </c>
      <c r="AJ14" s="157">
        <f>'статус жінки'!T14</f>
        <v>313</v>
      </c>
    </row>
    <row r="15" spans="1:36" s="50" customFormat="1" ht="16.5" customHeight="1">
      <c r="A15" s="234" t="s">
        <v>147</v>
      </c>
      <c r="B15" s="178">
        <v>1603</v>
      </c>
      <c r="C15" s="161">
        <f t="shared" si="1"/>
        <v>47.59825327510917</v>
      </c>
      <c r="D15" s="159">
        <f t="shared" si="15"/>
        <v>763</v>
      </c>
      <c r="E15" s="161">
        <f t="shared" si="2"/>
        <v>52.40174672489083</v>
      </c>
      <c r="F15" s="162">
        <f>'статус жінки'!D15</f>
        <v>840</v>
      </c>
      <c r="G15" s="223">
        <v>656</v>
      </c>
      <c r="H15" s="161">
        <f t="shared" si="3"/>
        <v>53.96341463414634</v>
      </c>
      <c r="I15" s="159">
        <f t="shared" si="16"/>
        <v>354</v>
      </c>
      <c r="J15" s="161">
        <f t="shared" si="4"/>
        <v>46.03658536585366</v>
      </c>
      <c r="K15" s="159">
        <f>'окремі дані'!C13</f>
        <v>302</v>
      </c>
      <c r="L15" s="111">
        <f>'статус усього'!J15</f>
        <v>145</v>
      </c>
      <c r="M15" s="161">
        <f t="shared" si="5"/>
        <v>48.96551724137931</v>
      </c>
      <c r="N15" s="160">
        <f t="shared" si="17"/>
        <v>71</v>
      </c>
      <c r="O15" s="161">
        <f t="shared" si="6"/>
        <v>51.03448275862069</v>
      </c>
      <c r="P15" s="160">
        <f>'статус жінки'!J15</f>
        <v>74</v>
      </c>
      <c r="Q15" s="111">
        <f>'окремі дані'!J13</f>
        <v>106</v>
      </c>
      <c r="R15" s="161">
        <f t="shared" si="7"/>
        <v>69.81132075471697</v>
      </c>
      <c r="S15" s="160">
        <f t="shared" si="18"/>
        <v>74</v>
      </c>
      <c r="T15" s="161">
        <f t="shared" si="8"/>
        <v>30.18867924528302</v>
      </c>
      <c r="U15" s="159">
        <f>'окремі дані'!F13</f>
        <v>32</v>
      </c>
      <c r="V15" s="112">
        <f>'статус усього'!M15</f>
        <v>1524</v>
      </c>
      <c r="W15" s="161">
        <f t="shared" si="9"/>
        <v>47.76902887139107</v>
      </c>
      <c r="X15" s="159">
        <f t="shared" si="19"/>
        <v>728</v>
      </c>
      <c r="Y15" s="161">
        <f t="shared" si="10"/>
        <v>52.23097112860893</v>
      </c>
      <c r="Z15" s="158">
        <f>'статус жінки'!M15</f>
        <v>796</v>
      </c>
      <c r="AA15" s="112">
        <f>'статус усього'!P15</f>
        <v>553</v>
      </c>
      <c r="AB15" s="161">
        <f t="shared" si="11"/>
        <v>38.15551537070524</v>
      </c>
      <c r="AC15" s="160">
        <f t="shared" si="20"/>
        <v>211</v>
      </c>
      <c r="AD15" s="161">
        <f t="shared" si="12"/>
        <v>61.84448462929476</v>
      </c>
      <c r="AE15" s="157">
        <f>'статус жінки'!P15</f>
        <v>342</v>
      </c>
      <c r="AF15" s="111">
        <f>'статус усього'!T15</f>
        <v>439</v>
      </c>
      <c r="AG15" s="161">
        <f t="shared" si="13"/>
        <v>39.40774487471527</v>
      </c>
      <c r="AH15" s="160">
        <f t="shared" si="21"/>
        <v>173</v>
      </c>
      <c r="AI15" s="161">
        <f t="shared" si="14"/>
        <v>60.59225512528473</v>
      </c>
      <c r="AJ15" s="157">
        <f>'статус жінки'!T15</f>
        <v>266</v>
      </c>
    </row>
    <row r="16" spans="1:36" s="50" customFormat="1" ht="16.5" customHeight="1">
      <c r="A16" s="234" t="s">
        <v>148</v>
      </c>
      <c r="B16" s="178">
        <v>1920</v>
      </c>
      <c r="C16" s="161">
        <f t="shared" si="1"/>
        <v>55</v>
      </c>
      <c r="D16" s="159">
        <f t="shared" si="15"/>
        <v>1056</v>
      </c>
      <c r="E16" s="161">
        <f t="shared" si="2"/>
        <v>45</v>
      </c>
      <c r="F16" s="162">
        <f>'статус жінки'!D16</f>
        <v>864</v>
      </c>
      <c r="G16" s="223">
        <v>966</v>
      </c>
      <c r="H16" s="161">
        <f t="shared" si="3"/>
        <v>69.25465838509317</v>
      </c>
      <c r="I16" s="159">
        <f t="shared" si="16"/>
        <v>669</v>
      </c>
      <c r="J16" s="161">
        <f t="shared" si="4"/>
        <v>30.745341614906835</v>
      </c>
      <c r="K16" s="159">
        <f>'окремі дані'!C14</f>
        <v>297</v>
      </c>
      <c r="L16" s="111">
        <f>'статус усього'!J16</f>
        <v>250</v>
      </c>
      <c r="M16" s="161">
        <f t="shared" si="5"/>
        <v>86.4</v>
      </c>
      <c r="N16" s="160">
        <f t="shared" si="17"/>
        <v>216</v>
      </c>
      <c r="O16" s="161">
        <f t="shared" si="6"/>
        <v>13.600000000000001</v>
      </c>
      <c r="P16" s="160">
        <f>'статус жінки'!J16</f>
        <v>34</v>
      </c>
      <c r="Q16" s="111">
        <f>'окремі дані'!J14</f>
        <v>268</v>
      </c>
      <c r="R16" s="161">
        <f t="shared" si="7"/>
        <v>29.104477611940297</v>
      </c>
      <c r="S16" s="160">
        <f t="shared" si="18"/>
        <v>78</v>
      </c>
      <c r="T16" s="161">
        <f t="shared" si="8"/>
        <v>70.8955223880597</v>
      </c>
      <c r="U16" s="159">
        <f>'окремі дані'!F14</f>
        <v>190</v>
      </c>
      <c r="V16" s="112">
        <f>'статус усього'!M16</f>
        <v>1908</v>
      </c>
      <c r="W16" s="161">
        <f t="shared" si="9"/>
        <v>55.08385744234801</v>
      </c>
      <c r="X16" s="159">
        <f t="shared" si="19"/>
        <v>1051</v>
      </c>
      <c r="Y16" s="161">
        <f t="shared" si="10"/>
        <v>44.91614255765199</v>
      </c>
      <c r="Z16" s="158">
        <f>'статус жінки'!M16</f>
        <v>857</v>
      </c>
      <c r="AA16" s="112">
        <f>'статус усього'!P16</f>
        <v>649</v>
      </c>
      <c r="AB16" s="161">
        <f t="shared" si="11"/>
        <v>48.84437596302003</v>
      </c>
      <c r="AC16" s="160">
        <f t="shared" si="20"/>
        <v>317</v>
      </c>
      <c r="AD16" s="161">
        <f t="shared" si="12"/>
        <v>51.15562403697997</v>
      </c>
      <c r="AE16" s="157">
        <f>'статус жінки'!P16</f>
        <v>332</v>
      </c>
      <c r="AF16" s="111">
        <f>'статус усього'!T16</f>
        <v>603</v>
      </c>
      <c r="AG16" s="161">
        <f t="shared" si="13"/>
        <v>50.24875621890547</v>
      </c>
      <c r="AH16" s="160">
        <f t="shared" si="21"/>
        <v>303</v>
      </c>
      <c r="AI16" s="161">
        <f t="shared" si="14"/>
        <v>49.75124378109453</v>
      </c>
      <c r="AJ16" s="157">
        <f>'статус жінки'!T16</f>
        <v>300</v>
      </c>
    </row>
    <row r="17" spans="1:36" s="50" customFormat="1" ht="16.5" customHeight="1">
      <c r="A17" s="234" t="s">
        <v>163</v>
      </c>
      <c r="B17" s="178">
        <v>830</v>
      </c>
      <c r="C17" s="161">
        <f t="shared" si="1"/>
        <v>51.08433734939759</v>
      </c>
      <c r="D17" s="159">
        <f t="shared" si="15"/>
        <v>424</v>
      </c>
      <c r="E17" s="161">
        <f t="shared" si="2"/>
        <v>48.91566265060241</v>
      </c>
      <c r="F17" s="162">
        <f>'статус жінки'!D17</f>
        <v>406</v>
      </c>
      <c r="G17" s="223">
        <v>593</v>
      </c>
      <c r="H17" s="161">
        <f t="shared" si="3"/>
        <v>60.53962900505902</v>
      </c>
      <c r="I17" s="159">
        <f t="shared" si="16"/>
        <v>359</v>
      </c>
      <c r="J17" s="161">
        <f t="shared" si="4"/>
        <v>39.46037099494098</v>
      </c>
      <c r="K17" s="159">
        <f>'окремі дані'!C15</f>
        <v>234</v>
      </c>
      <c r="L17" s="111">
        <f>'статус усього'!J17</f>
        <v>202</v>
      </c>
      <c r="M17" s="161">
        <f t="shared" si="5"/>
        <v>59.4059405940594</v>
      </c>
      <c r="N17" s="160">
        <f t="shared" si="17"/>
        <v>120</v>
      </c>
      <c r="O17" s="161">
        <f t="shared" si="6"/>
        <v>40.5940594059406</v>
      </c>
      <c r="P17" s="160">
        <f>'статус жінки'!J17</f>
        <v>82</v>
      </c>
      <c r="Q17" s="111">
        <f>'окремі дані'!J15</f>
        <v>162</v>
      </c>
      <c r="R17" s="161">
        <f t="shared" si="7"/>
        <v>74.07407407407408</v>
      </c>
      <c r="S17" s="160">
        <f t="shared" si="18"/>
        <v>120</v>
      </c>
      <c r="T17" s="161">
        <f t="shared" si="8"/>
        <v>25.925925925925924</v>
      </c>
      <c r="U17" s="159">
        <f>'окремі дані'!F15</f>
        <v>42</v>
      </c>
      <c r="V17" s="112">
        <f>'статус усього'!M17</f>
        <v>766</v>
      </c>
      <c r="W17" s="161">
        <f t="shared" si="9"/>
        <v>51.0443864229765</v>
      </c>
      <c r="X17" s="159">
        <f t="shared" si="19"/>
        <v>391</v>
      </c>
      <c r="Y17" s="161">
        <f t="shared" si="10"/>
        <v>48.9556135770235</v>
      </c>
      <c r="Z17" s="158">
        <f>'статус жінки'!M17</f>
        <v>375</v>
      </c>
      <c r="AA17" s="112">
        <f>'статус усього'!P17</f>
        <v>202</v>
      </c>
      <c r="AB17" s="161">
        <f t="shared" si="11"/>
        <v>37.12871287128713</v>
      </c>
      <c r="AC17" s="160">
        <f t="shared" si="20"/>
        <v>75</v>
      </c>
      <c r="AD17" s="161">
        <f t="shared" si="12"/>
        <v>62.87128712871287</v>
      </c>
      <c r="AE17" s="157">
        <f>'статус жінки'!P17</f>
        <v>127</v>
      </c>
      <c r="AF17" s="111">
        <f>'статус усього'!T17</f>
        <v>143</v>
      </c>
      <c r="AG17" s="161">
        <f t="shared" si="13"/>
        <v>37.06293706293706</v>
      </c>
      <c r="AH17" s="160">
        <f t="shared" si="21"/>
        <v>53</v>
      </c>
      <c r="AI17" s="161">
        <f t="shared" si="14"/>
        <v>62.93706293706294</v>
      </c>
      <c r="AJ17" s="157">
        <f>'статус жінки'!T17</f>
        <v>90</v>
      </c>
    </row>
    <row r="18" spans="1:36" s="50" customFormat="1" ht="16.5" customHeight="1">
      <c r="A18" s="234" t="s">
        <v>149</v>
      </c>
      <c r="B18" s="178">
        <v>1115</v>
      </c>
      <c r="C18" s="161">
        <f t="shared" si="1"/>
        <v>56.412556053811656</v>
      </c>
      <c r="D18" s="159">
        <f t="shared" si="15"/>
        <v>629</v>
      </c>
      <c r="E18" s="161">
        <f t="shared" si="2"/>
        <v>43.587443946188344</v>
      </c>
      <c r="F18" s="162">
        <f>'статус жінки'!D18</f>
        <v>486</v>
      </c>
      <c r="G18" s="223">
        <v>631</v>
      </c>
      <c r="H18" s="161">
        <f t="shared" si="3"/>
        <v>60.855784469096676</v>
      </c>
      <c r="I18" s="159">
        <f t="shared" si="16"/>
        <v>384</v>
      </c>
      <c r="J18" s="161">
        <f t="shared" si="4"/>
        <v>39.144215530903324</v>
      </c>
      <c r="K18" s="159">
        <f>'окремі дані'!C16</f>
        <v>247</v>
      </c>
      <c r="L18" s="111">
        <f>'статус усього'!J18</f>
        <v>175</v>
      </c>
      <c r="M18" s="161">
        <f t="shared" si="5"/>
        <v>70.85714285714286</v>
      </c>
      <c r="N18" s="160">
        <f t="shared" si="17"/>
        <v>124</v>
      </c>
      <c r="O18" s="161">
        <f t="shared" si="6"/>
        <v>29.142857142857142</v>
      </c>
      <c r="P18" s="160">
        <f>'статус жінки'!J18</f>
        <v>51</v>
      </c>
      <c r="Q18" s="111">
        <f>'окремі дані'!J16</f>
        <v>207</v>
      </c>
      <c r="R18" s="161">
        <f t="shared" si="7"/>
        <v>77.77777777777777</v>
      </c>
      <c r="S18" s="160">
        <f t="shared" si="18"/>
        <v>161</v>
      </c>
      <c r="T18" s="161">
        <f t="shared" si="8"/>
        <v>22.22222222222222</v>
      </c>
      <c r="U18" s="159">
        <f>'окремі дані'!F16</f>
        <v>46</v>
      </c>
      <c r="V18" s="112">
        <f>'статус усього'!M18</f>
        <v>1100</v>
      </c>
      <c r="W18" s="161">
        <f t="shared" si="9"/>
        <v>56.45454545454546</v>
      </c>
      <c r="X18" s="159">
        <f t="shared" si="19"/>
        <v>621</v>
      </c>
      <c r="Y18" s="161">
        <f t="shared" si="10"/>
        <v>43.54545454545454</v>
      </c>
      <c r="Z18" s="158">
        <f>'статус жінки'!M18</f>
        <v>479</v>
      </c>
      <c r="AA18" s="112">
        <f>'статус усього'!P18</f>
        <v>429</v>
      </c>
      <c r="AB18" s="161">
        <f t="shared" si="11"/>
        <v>52.913752913752916</v>
      </c>
      <c r="AC18" s="160">
        <f t="shared" si="20"/>
        <v>227</v>
      </c>
      <c r="AD18" s="161">
        <f t="shared" si="12"/>
        <v>47.086247086247084</v>
      </c>
      <c r="AE18" s="157">
        <f>'статус жінки'!P18</f>
        <v>202</v>
      </c>
      <c r="AF18" s="111">
        <f>'статус усього'!T18</f>
        <v>379</v>
      </c>
      <c r="AG18" s="161">
        <f t="shared" si="13"/>
        <v>56.46437994722955</v>
      </c>
      <c r="AH18" s="160">
        <f t="shared" si="21"/>
        <v>214</v>
      </c>
      <c r="AI18" s="161">
        <f t="shared" si="14"/>
        <v>43.53562005277045</v>
      </c>
      <c r="AJ18" s="157">
        <f>'статус жінки'!T18</f>
        <v>165</v>
      </c>
    </row>
    <row r="19" spans="1:36" s="50" customFormat="1" ht="16.5" customHeight="1">
      <c r="A19" s="234" t="s">
        <v>164</v>
      </c>
      <c r="B19" s="178">
        <v>2022</v>
      </c>
      <c r="C19" s="161">
        <f t="shared" si="1"/>
        <v>49.45598417408507</v>
      </c>
      <c r="D19" s="159">
        <f t="shared" si="15"/>
        <v>1000</v>
      </c>
      <c r="E19" s="161">
        <f t="shared" si="2"/>
        <v>50.54401582591493</v>
      </c>
      <c r="F19" s="162">
        <f>'статус жінки'!D19</f>
        <v>1022</v>
      </c>
      <c r="G19" s="223">
        <v>1179</v>
      </c>
      <c r="H19" s="161">
        <f t="shared" si="3"/>
        <v>49.78795589482612</v>
      </c>
      <c r="I19" s="159">
        <f t="shared" si="16"/>
        <v>587</v>
      </c>
      <c r="J19" s="161">
        <f t="shared" si="4"/>
        <v>50.21204410517388</v>
      </c>
      <c r="K19" s="159">
        <f>'окремі дані'!C17</f>
        <v>592</v>
      </c>
      <c r="L19" s="111">
        <f>'статус усього'!J19</f>
        <v>271</v>
      </c>
      <c r="M19" s="161">
        <f t="shared" si="5"/>
        <v>67.89667896678966</v>
      </c>
      <c r="N19" s="160">
        <f t="shared" si="17"/>
        <v>184</v>
      </c>
      <c r="O19" s="161">
        <f t="shared" si="6"/>
        <v>32.10332103321033</v>
      </c>
      <c r="P19" s="160">
        <f>'статус жінки'!J19</f>
        <v>87</v>
      </c>
      <c r="Q19" s="111">
        <f>'окремі дані'!J17</f>
        <v>205</v>
      </c>
      <c r="R19" s="161">
        <f t="shared" si="7"/>
        <v>32.68292682926828</v>
      </c>
      <c r="S19" s="160">
        <f t="shared" si="18"/>
        <v>67</v>
      </c>
      <c r="T19" s="161">
        <f t="shared" si="8"/>
        <v>67.31707317073172</v>
      </c>
      <c r="U19" s="159">
        <f>'окремі дані'!F17</f>
        <v>138</v>
      </c>
      <c r="V19" s="112">
        <f>'статус усього'!M19</f>
        <v>1951</v>
      </c>
      <c r="W19" s="161">
        <f t="shared" si="9"/>
        <v>49.82060481804203</v>
      </c>
      <c r="X19" s="159">
        <f t="shared" si="19"/>
        <v>972</v>
      </c>
      <c r="Y19" s="161">
        <f t="shared" si="10"/>
        <v>50.17939518195797</v>
      </c>
      <c r="Z19" s="158">
        <f>'статус жінки'!M19</f>
        <v>979</v>
      </c>
      <c r="AA19" s="112">
        <f>'статус усього'!P19</f>
        <v>781</v>
      </c>
      <c r="AB19" s="161">
        <f t="shared" si="11"/>
        <v>46.60691421254801</v>
      </c>
      <c r="AC19" s="160">
        <f t="shared" si="20"/>
        <v>364</v>
      </c>
      <c r="AD19" s="161">
        <f t="shared" si="12"/>
        <v>53.39308578745199</v>
      </c>
      <c r="AE19" s="157">
        <f>'статус жінки'!P19</f>
        <v>417</v>
      </c>
      <c r="AF19" s="111">
        <f>'статус усього'!T19</f>
        <v>689</v>
      </c>
      <c r="AG19" s="161">
        <f t="shared" si="13"/>
        <v>48.33091436865021</v>
      </c>
      <c r="AH19" s="160">
        <f t="shared" si="21"/>
        <v>333</v>
      </c>
      <c r="AI19" s="161">
        <f t="shared" si="14"/>
        <v>51.66908563134979</v>
      </c>
      <c r="AJ19" s="157">
        <f>'статус жінки'!T19</f>
        <v>356</v>
      </c>
    </row>
    <row r="20" spans="1:36" s="50" customFormat="1" ht="16.5" customHeight="1">
      <c r="A20" s="234" t="s">
        <v>150</v>
      </c>
      <c r="B20" s="178">
        <v>1205</v>
      </c>
      <c r="C20" s="161">
        <f t="shared" si="1"/>
        <v>51.86721991701245</v>
      </c>
      <c r="D20" s="159">
        <f t="shared" si="15"/>
        <v>625</v>
      </c>
      <c r="E20" s="161">
        <f t="shared" si="2"/>
        <v>48.13278008298755</v>
      </c>
      <c r="F20" s="162">
        <f>'статус жінки'!D20</f>
        <v>580</v>
      </c>
      <c r="G20" s="223">
        <v>478</v>
      </c>
      <c r="H20" s="161">
        <f t="shared" si="3"/>
        <v>61.087866108786606</v>
      </c>
      <c r="I20" s="159">
        <f t="shared" si="16"/>
        <v>292</v>
      </c>
      <c r="J20" s="161">
        <f t="shared" si="4"/>
        <v>38.912133891213394</v>
      </c>
      <c r="K20" s="159">
        <f>'окремі дані'!C18</f>
        <v>186</v>
      </c>
      <c r="L20" s="111">
        <f>'статус усього'!J20</f>
        <v>177</v>
      </c>
      <c r="M20" s="161">
        <f t="shared" si="5"/>
        <v>86.4406779661017</v>
      </c>
      <c r="N20" s="160">
        <f t="shared" si="17"/>
        <v>153</v>
      </c>
      <c r="O20" s="161">
        <f t="shared" si="6"/>
        <v>13.559322033898304</v>
      </c>
      <c r="P20" s="160">
        <f>'статус жінки'!J20</f>
        <v>24</v>
      </c>
      <c r="Q20" s="111">
        <f>'окремі дані'!J18</f>
        <v>82</v>
      </c>
      <c r="R20" s="161">
        <f t="shared" si="7"/>
        <v>59.756097560975604</v>
      </c>
      <c r="S20" s="160">
        <f t="shared" si="18"/>
        <v>49</v>
      </c>
      <c r="T20" s="161">
        <f t="shared" si="8"/>
        <v>40.243902439024396</v>
      </c>
      <c r="U20" s="159">
        <f>'окремі дані'!F18</f>
        <v>33</v>
      </c>
      <c r="V20" s="112">
        <f>'статус усього'!M20</f>
        <v>1119</v>
      </c>
      <c r="W20" s="161">
        <f t="shared" si="9"/>
        <v>51.742627345844504</v>
      </c>
      <c r="X20" s="159">
        <f t="shared" si="19"/>
        <v>579</v>
      </c>
      <c r="Y20" s="161">
        <f t="shared" si="10"/>
        <v>48.257372654155496</v>
      </c>
      <c r="Z20" s="158">
        <f>'статус жінки'!M20</f>
        <v>540</v>
      </c>
      <c r="AA20" s="112">
        <f>'статус усього'!P20</f>
        <v>375</v>
      </c>
      <c r="AB20" s="161">
        <f t="shared" si="11"/>
        <v>48.266666666666666</v>
      </c>
      <c r="AC20" s="160">
        <f t="shared" si="20"/>
        <v>181</v>
      </c>
      <c r="AD20" s="161">
        <f t="shared" si="12"/>
        <v>51.733333333333334</v>
      </c>
      <c r="AE20" s="157">
        <f>'статус жінки'!P20</f>
        <v>194</v>
      </c>
      <c r="AF20" s="111">
        <f>'статус усього'!T20</f>
        <v>282</v>
      </c>
      <c r="AG20" s="161">
        <f t="shared" si="13"/>
        <v>53.191489361702125</v>
      </c>
      <c r="AH20" s="160">
        <f t="shared" si="21"/>
        <v>150</v>
      </c>
      <c r="AI20" s="161">
        <f t="shared" si="14"/>
        <v>46.808510638297875</v>
      </c>
      <c r="AJ20" s="157">
        <f>'статус жінки'!T20</f>
        <v>132</v>
      </c>
    </row>
    <row r="21" spans="1:36" s="50" customFormat="1" ht="16.5" customHeight="1">
      <c r="A21" s="234" t="s">
        <v>165</v>
      </c>
      <c r="B21" s="178">
        <v>1132</v>
      </c>
      <c r="C21" s="161">
        <f t="shared" si="1"/>
        <v>49.028268551236756</v>
      </c>
      <c r="D21" s="159">
        <f t="shared" si="15"/>
        <v>555</v>
      </c>
      <c r="E21" s="161">
        <f t="shared" si="2"/>
        <v>50.971731448763244</v>
      </c>
      <c r="F21" s="162">
        <f>'статус жінки'!D21</f>
        <v>577</v>
      </c>
      <c r="G21" s="223">
        <v>644</v>
      </c>
      <c r="H21" s="161">
        <f t="shared" si="3"/>
        <v>60.55900621118012</v>
      </c>
      <c r="I21" s="159">
        <f t="shared" si="16"/>
        <v>390</v>
      </c>
      <c r="J21" s="161">
        <f t="shared" si="4"/>
        <v>39.44099378881988</v>
      </c>
      <c r="K21" s="159">
        <f>'окремі дані'!C19</f>
        <v>254</v>
      </c>
      <c r="L21" s="111">
        <f>'статус усього'!J21</f>
        <v>177</v>
      </c>
      <c r="M21" s="161">
        <f t="shared" si="5"/>
        <v>80.22598870056497</v>
      </c>
      <c r="N21" s="160">
        <f t="shared" si="17"/>
        <v>142</v>
      </c>
      <c r="O21" s="161">
        <f t="shared" si="6"/>
        <v>19.774011299435028</v>
      </c>
      <c r="P21" s="160">
        <f>'статус жінки'!J21</f>
        <v>35</v>
      </c>
      <c r="Q21" s="111">
        <f>'окремі дані'!J19</f>
        <v>61</v>
      </c>
      <c r="R21" s="161">
        <f t="shared" si="7"/>
        <v>62.295081967213115</v>
      </c>
      <c r="S21" s="160">
        <f t="shared" si="18"/>
        <v>38</v>
      </c>
      <c r="T21" s="161">
        <f t="shared" si="8"/>
        <v>37.704918032786885</v>
      </c>
      <c r="U21" s="159">
        <f>'окремі дані'!F19</f>
        <v>23</v>
      </c>
      <c r="V21" s="112">
        <f>'статус усього'!M21</f>
        <v>1101</v>
      </c>
      <c r="W21" s="161">
        <f t="shared" si="9"/>
        <v>49.59128065395095</v>
      </c>
      <c r="X21" s="159">
        <f t="shared" si="19"/>
        <v>546</v>
      </c>
      <c r="Y21" s="161">
        <f t="shared" si="10"/>
        <v>50.40871934604905</v>
      </c>
      <c r="Z21" s="158">
        <f>'статус жінки'!M21</f>
        <v>555</v>
      </c>
      <c r="AA21" s="112">
        <f>'статус усього'!P21</f>
        <v>472</v>
      </c>
      <c r="AB21" s="161">
        <f t="shared" si="11"/>
        <v>47.03389830508474</v>
      </c>
      <c r="AC21" s="160">
        <f t="shared" si="20"/>
        <v>222</v>
      </c>
      <c r="AD21" s="161">
        <f t="shared" si="12"/>
        <v>52.96610169491526</v>
      </c>
      <c r="AE21" s="157">
        <f>'статус жінки'!P21</f>
        <v>250</v>
      </c>
      <c r="AF21" s="111">
        <f>'статус усього'!T21</f>
        <v>417</v>
      </c>
      <c r="AG21" s="161">
        <f t="shared" si="13"/>
        <v>48.201438848920866</v>
      </c>
      <c r="AH21" s="160">
        <f t="shared" si="21"/>
        <v>201</v>
      </c>
      <c r="AI21" s="161">
        <f t="shared" si="14"/>
        <v>51.798561151079134</v>
      </c>
      <c r="AJ21" s="157">
        <f>'статус жінки'!T21</f>
        <v>216</v>
      </c>
    </row>
    <row r="22" spans="1:36" s="50" customFormat="1" ht="16.5" customHeight="1">
      <c r="A22" s="234" t="s">
        <v>151</v>
      </c>
      <c r="B22" s="178">
        <v>1325</v>
      </c>
      <c r="C22" s="161">
        <f t="shared" si="1"/>
        <v>62.264150943396224</v>
      </c>
      <c r="D22" s="159">
        <f t="shared" si="15"/>
        <v>825</v>
      </c>
      <c r="E22" s="161">
        <f t="shared" si="2"/>
        <v>37.735849056603776</v>
      </c>
      <c r="F22" s="162">
        <f>'статус жінки'!D22</f>
        <v>500</v>
      </c>
      <c r="G22" s="223">
        <v>750</v>
      </c>
      <c r="H22" s="161">
        <f t="shared" si="3"/>
        <v>72.66666666666667</v>
      </c>
      <c r="I22" s="159">
        <f t="shared" si="16"/>
        <v>545</v>
      </c>
      <c r="J22" s="161">
        <f t="shared" si="4"/>
        <v>27.333333333333332</v>
      </c>
      <c r="K22" s="159">
        <f>'окремі дані'!C20</f>
        <v>205</v>
      </c>
      <c r="L22" s="111">
        <f>'статус усього'!J22</f>
        <v>318</v>
      </c>
      <c r="M22" s="161">
        <f t="shared" si="5"/>
        <v>77.67295597484276</v>
      </c>
      <c r="N22" s="160">
        <f t="shared" si="17"/>
        <v>247</v>
      </c>
      <c r="O22" s="161">
        <f t="shared" si="6"/>
        <v>22.32704402515723</v>
      </c>
      <c r="P22" s="160">
        <f>'статус жінки'!J22</f>
        <v>71</v>
      </c>
      <c r="Q22" s="111">
        <f>'окремі дані'!J20</f>
        <v>101</v>
      </c>
      <c r="R22" s="161">
        <f t="shared" si="7"/>
        <v>83.16831683168317</v>
      </c>
      <c r="S22" s="160">
        <f t="shared" si="18"/>
        <v>84</v>
      </c>
      <c r="T22" s="161">
        <f t="shared" si="8"/>
        <v>16.831683168316832</v>
      </c>
      <c r="U22" s="159">
        <f>'окремі дані'!F20</f>
        <v>17</v>
      </c>
      <c r="V22" s="112">
        <f>'статус усього'!M22</f>
        <v>1261</v>
      </c>
      <c r="W22" s="161">
        <f t="shared" si="9"/>
        <v>62.33148295003965</v>
      </c>
      <c r="X22" s="159">
        <f t="shared" si="19"/>
        <v>786</v>
      </c>
      <c r="Y22" s="161">
        <f t="shared" si="10"/>
        <v>37.66851704996035</v>
      </c>
      <c r="Z22" s="158">
        <f>'статус жінки'!M22</f>
        <v>475</v>
      </c>
      <c r="AA22" s="112">
        <f>'статус усього'!P22</f>
        <v>369</v>
      </c>
      <c r="AB22" s="161">
        <f t="shared" si="11"/>
        <v>49.59349593495935</v>
      </c>
      <c r="AC22" s="160">
        <f t="shared" si="20"/>
        <v>183</v>
      </c>
      <c r="AD22" s="161">
        <f t="shared" si="12"/>
        <v>50.40650406504065</v>
      </c>
      <c r="AE22" s="157">
        <f>'статус жінки'!P22</f>
        <v>186</v>
      </c>
      <c r="AF22" s="111">
        <f>'статус усього'!T22</f>
        <v>318</v>
      </c>
      <c r="AG22" s="161">
        <f t="shared" si="13"/>
        <v>52.83018867924528</v>
      </c>
      <c r="AH22" s="160">
        <f t="shared" si="21"/>
        <v>168</v>
      </c>
      <c r="AI22" s="161">
        <f t="shared" si="14"/>
        <v>47.16981132075472</v>
      </c>
      <c r="AJ22" s="157">
        <f>'статус жінки'!T22</f>
        <v>150</v>
      </c>
    </row>
    <row r="23" spans="1:36" s="50" customFormat="1" ht="16.5" customHeight="1">
      <c r="A23" s="234" t="s">
        <v>166</v>
      </c>
      <c r="B23" s="178">
        <v>1076</v>
      </c>
      <c r="C23" s="161">
        <f t="shared" si="1"/>
        <v>53.3457249070632</v>
      </c>
      <c r="D23" s="159">
        <f t="shared" si="15"/>
        <v>574</v>
      </c>
      <c r="E23" s="161">
        <f t="shared" si="2"/>
        <v>46.6542750929368</v>
      </c>
      <c r="F23" s="162">
        <f>'статус жінки'!D23</f>
        <v>502</v>
      </c>
      <c r="G23" s="223">
        <v>639</v>
      </c>
      <c r="H23" s="161">
        <f t="shared" si="3"/>
        <v>53.20813771517997</v>
      </c>
      <c r="I23" s="159">
        <f t="shared" si="16"/>
        <v>340</v>
      </c>
      <c r="J23" s="161">
        <f t="shared" si="4"/>
        <v>46.79186228482003</v>
      </c>
      <c r="K23" s="159">
        <f>'окремі дані'!C21</f>
        <v>299</v>
      </c>
      <c r="L23" s="111">
        <f>'статус усього'!J23</f>
        <v>170</v>
      </c>
      <c r="M23" s="161">
        <f t="shared" si="5"/>
        <v>75.88235294117646</v>
      </c>
      <c r="N23" s="160">
        <f t="shared" si="17"/>
        <v>129</v>
      </c>
      <c r="O23" s="161">
        <f t="shared" si="6"/>
        <v>24.11764705882353</v>
      </c>
      <c r="P23" s="160">
        <f>'статус жінки'!J23</f>
        <v>41</v>
      </c>
      <c r="Q23" s="111">
        <f>'окремі дані'!J21</f>
        <v>168</v>
      </c>
      <c r="R23" s="161">
        <f t="shared" si="7"/>
        <v>50</v>
      </c>
      <c r="S23" s="160">
        <f t="shared" si="18"/>
        <v>84</v>
      </c>
      <c r="T23" s="161">
        <f t="shared" si="8"/>
        <v>50</v>
      </c>
      <c r="U23" s="159">
        <f>'окремі дані'!F21</f>
        <v>84</v>
      </c>
      <c r="V23" s="112">
        <f>'статус усього'!M23</f>
        <v>990</v>
      </c>
      <c r="W23" s="161">
        <f t="shared" si="9"/>
        <v>53.333333333333336</v>
      </c>
      <c r="X23" s="159">
        <f t="shared" si="19"/>
        <v>528</v>
      </c>
      <c r="Y23" s="161">
        <f t="shared" si="10"/>
        <v>46.666666666666664</v>
      </c>
      <c r="Z23" s="158">
        <f>'статус жінки'!M23</f>
        <v>462</v>
      </c>
      <c r="AA23" s="112">
        <f>'статус усього'!P23</f>
        <v>315</v>
      </c>
      <c r="AB23" s="161">
        <f t="shared" si="11"/>
        <v>56.19047619047619</v>
      </c>
      <c r="AC23" s="160">
        <f t="shared" si="20"/>
        <v>177</v>
      </c>
      <c r="AD23" s="161">
        <f t="shared" si="12"/>
        <v>43.80952380952381</v>
      </c>
      <c r="AE23" s="157">
        <f>'статус жінки'!P23</f>
        <v>138</v>
      </c>
      <c r="AF23" s="111">
        <f>'статус усього'!T23</f>
        <v>291</v>
      </c>
      <c r="AG23" s="161">
        <f t="shared" si="13"/>
        <v>57.38831615120275</v>
      </c>
      <c r="AH23" s="160">
        <f t="shared" si="21"/>
        <v>167</v>
      </c>
      <c r="AI23" s="161">
        <f t="shared" si="14"/>
        <v>42.61168384879725</v>
      </c>
      <c r="AJ23" s="157">
        <f>'статус жінки'!T23</f>
        <v>124</v>
      </c>
    </row>
    <row r="24" spans="1:36" s="50" customFormat="1" ht="16.5" customHeight="1">
      <c r="A24" s="234" t="s">
        <v>152</v>
      </c>
      <c r="B24" s="178">
        <v>1290</v>
      </c>
      <c r="C24" s="161">
        <f t="shared" si="1"/>
        <v>59.06976744186046</v>
      </c>
      <c r="D24" s="159">
        <f t="shared" si="15"/>
        <v>762</v>
      </c>
      <c r="E24" s="161">
        <f t="shared" si="2"/>
        <v>40.93023255813954</v>
      </c>
      <c r="F24" s="162">
        <f>'статус жінки'!D24</f>
        <v>528</v>
      </c>
      <c r="G24" s="223">
        <v>638</v>
      </c>
      <c r="H24" s="161">
        <f t="shared" si="3"/>
        <v>71.9435736677116</v>
      </c>
      <c r="I24" s="159">
        <f t="shared" si="16"/>
        <v>459</v>
      </c>
      <c r="J24" s="161">
        <f t="shared" si="4"/>
        <v>28.056426332288403</v>
      </c>
      <c r="K24" s="159">
        <f>'окремі дані'!C22</f>
        <v>179</v>
      </c>
      <c r="L24" s="111">
        <f>'статус усього'!J24</f>
        <v>244</v>
      </c>
      <c r="M24" s="161">
        <f t="shared" si="5"/>
        <v>88.11475409836066</v>
      </c>
      <c r="N24" s="160">
        <f t="shared" si="17"/>
        <v>215</v>
      </c>
      <c r="O24" s="161">
        <f t="shared" si="6"/>
        <v>11.885245901639344</v>
      </c>
      <c r="P24" s="160">
        <f>'статус жінки'!J24</f>
        <v>29</v>
      </c>
      <c r="Q24" s="111">
        <f>'окремі дані'!J22</f>
        <v>160</v>
      </c>
      <c r="R24" s="161">
        <f t="shared" si="7"/>
        <v>65.625</v>
      </c>
      <c r="S24" s="160">
        <f t="shared" si="18"/>
        <v>105</v>
      </c>
      <c r="T24" s="161">
        <f t="shared" si="8"/>
        <v>34.375</v>
      </c>
      <c r="U24" s="159">
        <f>'окремі дані'!F22</f>
        <v>55</v>
      </c>
      <c r="V24" s="112">
        <f>'статус усього'!M24</f>
        <v>1275</v>
      </c>
      <c r="W24" s="161">
        <f t="shared" si="9"/>
        <v>59.294117647058826</v>
      </c>
      <c r="X24" s="159">
        <f t="shared" si="19"/>
        <v>756</v>
      </c>
      <c r="Y24" s="161">
        <f t="shared" si="10"/>
        <v>40.705882352941174</v>
      </c>
      <c r="Z24" s="158">
        <f>'статус жінки'!M24</f>
        <v>519</v>
      </c>
      <c r="AA24" s="112">
        <f>'статус усього'!P24</f>
        <v>451</v>
      </c>
      <c r="AB24" s="161">
        <f t="shared" si="11"/>
        <v>56.54101995565411</v>
      </c>
      <c r="AC24" s="160">
        <f t="shared" si="20"/>
        <v>255</v>
      </c>
      <c r="AD24" s="161">
        <f t="shared" si="12"/>
        <v>43.45898004434589</v>
      </c>
      <c r="AE24" s="157">
        <f>'статус жінки'!P24</f>
        <v>196</v>
      </c>
      <c r="AF24" s="111">
        <f>'статус усього'!T24</f>
        <v>388</v>
      </c>
      <c r="AG24" s="161">
        <f t="shared" si="13"/>
        <v>60.051546391752574</v>
      </c>
      <c r="AH24" s="160">
        <f t="shared" si="21"/>
        <v>233</v>
      </c>
      <c r="AI24" s="161">
        <f t="shared" si="14"/>
        <v>39.948453608247426</v>
      </c>
      <c r="AJ24" s="157">
        <f>'статус жінки'!T24</f>
        <v>155</v>
      </c>
    </row>
    <row r="25" spans="1:36" s="50" customFormat="1" ht="16.5" customHeight="1">
      <c r="A25" s="234" t="s">
        <v>167</v>
      </c>
      <c r="B25" s="178">
        <v>1120</v>
      </c>
      <c r="C25" s="161">
        <f t="shared" si="1"/>
        <v>62.05357142857143</v>
      </c>
      <c r="D25" s="159">
        <f t="shared" si="15"/>
        <v>695</v>
      </c>
      <c r="E25" s="161">
        <f t="shared" si="2"/>
        <v>37.94642857142857</v>
      </c>
      <c r="F25" s="162">
        <f>'статус жінки'!D25</f>
        <v>425</v>
      </c>
      <c r="G25" s="223">
        <v>724</v>
      </c>
      <c r="H25" s="161">
        <f t="shared" si="3"/>
        <v>72.79005524861878</v>
      </c>
      <c r="I25" s="159">
        <f t="shared" si="16"/>
        <v>527</v>
      </c>
      <c r="J25" s="161">
        <f t="shared" si="4"/>
        <v>27.209944751381215</v>
      </c>
      <c r="K25" s="159">
        <f>'окремі дані'!C23</f>
        <v>197</v>
      </c>
      <c r="L25" s="111">
        <f>'статус усього'!J25</f>
        <v>189</v>
      </c>
      <c r="M25" s="161">
        <f t="shared" si="5"/>
        <v>84.12698412698413</v>
      </c>
      <c r="N25" s="160">
        <f t="shared" si="17"/>
        <v>159</v>
      </c>
      <c r="O25" s="161">
        <f t="shared" si="6"/>
        <v>15.873015873015872</v>
      </c>
      <c r="P25" s="160">
        <f>'статус жінки'!J25</f>
        <v>30</v>
      </c>
      <c r="Q25" s="111">
        <f>'окремі дані'!J23</f>
        <v>334</v>
      </c>
      <c r="R25" s="161">
        <f t="shared" si="7"/>
        <v>67.66467065868264</v>
      </c>
      <c r="S25" s="160">
        <f t="shared" si="18"/>
        <v>226</v>
      </c>
      <c r="T25" s="161">
        <f t="shared" si="8"/>
        <v>32.33532934131736</v>
      </c>
      <c r="U25" s="159">
        <f>'окремі дані'!F23</f>
        <v>108</v>
      </c>
      <c r="V25" s="112">
        <f>'статус усього'!M25</f>
        <v>1037</v>
      </c>
      <c r="W25" s="161">
        <f t="shared" si="9"/>
        <v>63.548698167791706</v>
      </c>
      <c r="X25" s="159">
        <f t="shared" si="19"/>
        <v>659</v>
      </c>
      <c r="Y25" s="161">
        <f t="shared" si="10"/>
        <v>36.451301832208294</v>
      </c>
      <c r="Z25" s="158">
        <f>'статус жінки'!M25</f>
        <v>378</v>
      </c>
      <c r="AA25" s="112">
        <f>'статус усього'!P25</f>
        <v>334</v>
      </c>
      <c r="AB25" s="161">
        <f t="shared" si="11"/>
        <v>50.898203592814376</v>
      </c>
      <c r="AC25" s="160">
        <f t="shared" si="20"/>
        <v>170</v>
      </c>
      <c r="AD25" s="161">
        <f t="shared" si="12"/>
        <v>49.101796407185624</v>
      </c>
      <c r="AE25" s="157">
        <f>'статус жінки'!P25</f>
        <v>164</v>
      </c>
      <c r="AF25" s="111">
        <f>'статус усього'!T25</f>
        <v>256</v>
      </c>
      <c r="AG25" s="161">
        <f t="shared" si="13"/>
        <v>55.078125</v>
      </c>
      <c r="AH25" s="160">
        <f t="shared" si="21"/>
        <v>141</v>
      </c>
      <c r="AI25" s="161">
        <f t="shared" si="14"/>
        <v>44.921875</v>
      </c>
      <c r="AJ25" s="157">
        <f>'статус жінки'!T25</f>
        <v>115</v>
      </c>
    </row>
    <row r="26" spans="1:36" s="50" customFormat="1" ht="16.5" customHeight="1">
      <c r="A26" s="234" t="s">
        <v>153</v>
      </c>
      <c r="B26" s="178">
        <v>1042</v>
      </c>
      <c r="C26" s="161">
        <f t="shared" si="1"/>
        <v>50.09596928982726</v>
      </c>
      <c r="D26" s="159">
        <f t="shared" si="15"/>
        <v>522</v>
      </c>
      <c r="E26" s="161">
        <f t="shared" si="2"/>
        <v>49.90403071017274</v>
      </c>
      <c r="F26" s="162">
        <f>'статус жінки'!D26</f>
        <v>520</v>
      </c>
      <c r="G26" s="223">
        <v>613</v>
      </c>
      <c r="H26" s="161">
        <f t="shared" si="3"/>
        <v>57.25938009787928</v>
      </c>
      <c r="I26" s="159">
        <f t="shared" si="16"/>
        <v>351</v>
      </c>
      <c r="J26" s="161">
        <f t="shared" si="4"/>
        <v>42.74061990212072</v>
      </c>
      <c r="K26" s="159">
        <f>'окремі дані'!C24</f>
        <v>262</v>
      </c>
      <c r="L26" s="111">
        <f>'статус усього'!J26</f>
        <v>193</v>
      </c>
      <c r="M26" s="161">
        <f t="shared" si="5"/>
        <v>60.62176165803109</v>
      </c>
      <c r="N26" s="160">
        <f t="shared" si="17"/>
        <v>117</v>
      </c>
      <c r="O26" s="161">
        <f t="shared" si="6"/>
        <v>39.37823834196891</v>
      </c>
      <c r="P26" s="160">
        <f>'статус жінки'!J26</f>
        <v>76</v>
      </c>
      <c r="Q26" s="111">
        <f>'окремі дані'!J24</f>
        <v>187</v>
      </c>
      <c r="R26" s="161">
        <f t="shared" si="7"/>
        <v>54.01069518716577</v>
      </c>
      <c r="S26" s="160">
        <f t="shared" si="18"/>
        <v>101</v>
      </c>
      <c r="T26" s="161">
        <f t="shared" si="8"/>
        <v>45.98930481283423</v>
      </c>
      <c r="U26" s="159">
        <f>'окремі дані'!F24</f>
        <v>86</v>
      </c>
      <c r="V26" s="112">
        <f>'статус усього'!M26</f>
        <v>998</v>
      </c>
      <c r="W26" s="161">
        <f t="shared" si="9"/>
        <v>50.40080160320641</v>
      </c>
      <c r="X26" s="159">
        <f t="shared" si="19"/>
        <v>503</v>
      </c>
      <c r="Y26" s="161">
        <f t="shared" si="10"/>
        <v>49.59919839679359</v>
      </c>
      <c r="Z26" s="158">
        <f>'статус жінки'!M26</f>
        <v>495</v>
      </c>
      <c r="AA26" s="112">
        <f>'статус усього'!P26</f>
        <v>308</v>
      </c>
      <c r="AB26" s="161">
        <f t="shared" si="11"/>
        <v>42.2077922077922</v>
      </c>
      <c r="AC26" s="160">
        <f t="shared" si="20"/>
        <v>130</v>
      </c>
      <c r="AD26" s="161">
        <f t="shared" si="12"/>
        <v>57.7922077922078</v>
      </c>
      <c r="AE26" s="157">
        <f>'статус жінки'!P26</f>
        <v>178</v>
      </c>
      <c r="AF26" s="111">
        <f>'статус усього'!T26</f>
        <v>266</v>
      </c>
      <c r="AG26" s="161">
        <f t="shared" si="13"/>
        <v>45.48872180451128</v>
      </c>
      <c r="AH26" s="160">
        <f t="shared" si="21"/>
        <v>121</v>
      </c>
      <c r="AI26" s="161">
        <f t="shared" si="14"/>
        <v>54.51127819548872</v>
      </c>
      <c r="AJ26" s="157">
        <f>'статус жінки'!T26</f>
        <v>145</v>
      </c>
    </row>
    <row r="27" spans="1:36" s="50" customFormat="1" ht="16.5" customHeight="1">
      <c r="A27" s="234" t="s">
        <v>154</v>
      </c>
      <c r="B27" s="178">
        <v>1643</v>
      </c>
      <c r="C27" s="161">
        <f t="shared" si="1"/>
        <v>51.9780888618381</v>
      </c>
      <c r="D27" s="159">
        <f t="shared" si="15"/>
        <v>854</v>
      </c>
      <c r="E27" s="161">
        <f t="shared" si="2"/>
        <v>48.0219111381619</v>
      </c>
      <c r="F27" s="162">
        <f>'статус жінки'!D27</f>
        <v>789</v>
      </c>
      <c r="G27" s="223">
        <v>748</v>
      </c>
      <c r="H27" s="161">
        <f t="shared" si="3"/>
        <v>58.9572192513369</v>
      </c>
      <c r="I27" s="159">
        <f t="shared" si="16"/>
        <v>441</v>
      </c>
      <c r="J27" s="161">
        <f t="shared" si="4"/>
        <v>41.0427807486631</v>
      </c>
      <c r="K27" s="159">
        <f>'окремі дані'!C25</f>
        <v>307</v>
      </c>
      <c r="L27" s="111">
        <f>'статус усього'!J27</f>
        <v>316</v>
      </c>
      <c r="M27" s="161">
        <f t="shared" si="5"/>
        <v>66.45569620253164</v>
      </c>
      <c r="N27" s="160">
        <f t="shared" si="17"/>
        <v>210</v>
      </c>
      <c r="O27" s="161">
        <f t="shared" si="6"/>
        <v>33.54430379746836</v>
      </c>
      <c r="P27" s="160">
        <f>'статус жінки'!J27</f>
        <v>106</v>
      </c>
      <c r="Q27" s="111">
        <f>'окремі дані'!J25</f>
        <v>172</v>
      </c>
      <c r="R27" s="161">
        <f t="shared" si="7"/>
        <v>56.97674418604651</v>
      </c>
      <c r="S27" s="160">
        <f t="shared" si="18"/>
        <v>98</v>
      </c>
      <c r="T27" s="161">
        <f t="shared" si="8"/>
        <v>43.02325581395349</v>
      </c>
      <c r="U27" s="159">
        <f>'окремі дані'!F25</f>
        <v>74</v>
      </c>
      <c r="V27" s="112">
        <f>'статус усього'!M27</f>
        <v>1575</v>
      </c>
      <c r="W27" s="161">
        <f t="shared" si="9"/>
        <v>52.82539682539682</v>
      </c>
      <c r="X27" s="159">
        <f t="shared" si="19"/>
        <v>832</v>
      </c>
      <c r="Y27" s="161">
        <f t="shared" si="10"/>
        <v>47.17460317460318</v>
      </c>
      <c r="Z27" s="158">
        <f>'статус жінки'!M27</f>
        <v>743</v>
      </c>
      <c r="AA27" s="112">
        <f>'статус усього'!P27</f>
        <v>526</v>
      </c>
      <c r="AB27" s="161">
        <f t="shared" si="11"/>
        <v>46.19771863117871</v>
      </c>
      <c r="AC27" s="160">
        <f t="shared" si="20"/>
        <v>243</v>
      </c>
      <c r="AD27" s="161">
        <f t="shared" si="12"/>
        <v>53.80228136882129</v>
      </c>
      <c r="AE27" s="157">
        <f>'статус жінки'!P27</f>
        <v>283</v>
      </c>
      <c r="AF27" s="111">
        <f>'статус усього'!T27</f>
        <v>458</v>
      </c>
      <c r="AG27" s="161">
        <f t="shared" si="13"/>
        <v>47.161572052401745</v>
      </c>
      <c r="AH27" s="160">
        <f t="shared" si="21"/>
        <v>216</v>
      </c>
      <c r="AI27" s="161">
        <f t="shared" si="14"/>
        <v>52.838427947598255</v>
      </c>
      <c r="AJ27" s="157">
        <f>'статус жінки'!T27</f>
        <v>242</v>
      </c>
    </row>
    <row r="28" spans="1:36" s="50" customFormat="1" ht="16.5" customHeight="1">
      <c r="A28" s="234" t="s">
        <v>168</v>
      </c>
      <c r="B28" s="178">
        <v>1342</v>
      </c>
      <c r="C28" s="161">
        <f t="shared" si="1"/>
        <v>56.40834575260805</v>
      </c>
      <c r="D28" s="159">
        <f t="shared" si="15"/>
        <v>757</v>
      </c>
      <c r="E28" s="161">
        <f t="shared" si="2"/>
        <v>43.59165424739195</v>
      </c>
      <c r="F28" s="162">
        <f>'статус жінки'!D28</f>
        <v>585</v>
      </c>
      <c r="G28" s="223">
        <v>615</v>
      </c>
      <c r="H28" s="161">
        <f t="shared" si="3"/>
        <v>64.55284552845528</v>
      </c>
      <c r="I28" s="159">
        <f t="shared" si="16"/>
        <v>397</v>
      </c>
      <c r="J28" s="161">
        <f t="shared" si="4"/>
        <v>35.44715447154472</v>
      </c>
      <c r="K28" s="159">
        <f>'окремі дані'!C26</f>
        <v>218</v>
      </c>
      <c r="L28" s="111">
        <f>'статус усього'!J28</f>
        <v>183</v>
      </c>
      <c r="M28" s="161">
        <f t="shared" si="5"/>
        <v>78.68852459016394</v>
      </c>
      <c r="N28" s="160">
        <f t="shared" si="17"/>
        <v>144</v>
      </c>
      <c r="O28" s="161">
        <f t="shared" si="6"/>
        <v>21.311475409836063</v>
      </c>
      <c r="P28" s="160">
        <f>'статус жінки'!J28</f>
        <v>39</v>
      </c>
      <c r="Q28" s="111">
        <f>'окремі дані'!J26</f>
        <v>133</v>
      </c>
      <c r="R28" s="161">
        <f t="shared" si="7"/>
        <v>33.0827067669173</v>
      </c>
      <c r="S28" s="160">
        <f t="shared" si="18"/>
        <v>44</v>
      </c>
      <c r="T28" s="161">
        <f t="shared" si="8"/>
        <v>66.9172932330827</v>
      </c>
      <c r="U28" s="159">
        <f>'окремі дані'!F26</f>
        <v>89</v>
      </c>
      <c r="V28" s="112">
        <f>'статус усього'!M28</f>
        <v>1336</v>
      </c>
      <c r="W28" s="161">
        <f t="shared" si="9"/>
        <v>56.58682634730539</v>
      </c>
      <c r="X28" s="159">
        <f t="shared" si="19"/>
        <v>756</v>
      </c>
      <c r="Y28" s="161">
        <f t="shared" si="10"/>
        <v>43.41317365269461</v>
      </c>
      <c r="Z28" s="158">
        <f>'статус жінки'!M28</f>
        <v>580</v>
      </c>
      <c r="AA28" s="112">
        <f>'статус усього'!P28</f>
        <v>478</v>
      </c>
      <c r="AB28" s="161">
        <f t="shared" si="11"/>
        <v>55.23012552301255</v>
      </c>
      <c r="AC28" s="160">
        <f t="shared" si="20"/>
        <v>264</v>
      </c>
      <c r="AD28" s="161">
        <f t="shared" si="12"/>
        <v>44.76987447698745</v>
      </c>
      <c r="AE28" s="157">
        <f>'статус жінки'!P28</f>
        <v>214</v>
      </c>
      <c r="AF28" s="111">
        <f>'статус усього'!T28</f>
        <v>421</v>
      </c>
      <c r="AG28" s="161">
        <f t="shared" si="13"/>
        <v>55.581947743467936</v>
      </c>
      <c r="AH28" s="160">
        <f t="shared" si="21"/>
        <v>234</v>
      </c>
      <c r="AI28" s="161">
        <f t="shared" si="14"/>
        <v>44.418052256532064</v>
      </c>
      <c r="AJ28" s="157">
        <f>'статус жінки'!T28</f>
        <v>187</v>
      </c>
    </row>
    <row r="29" spans="1:36" s="50" customFormat="1" ht="16.5" customHeight="1">
      <c r="A29" s="234" t="s">
        <v>155</v>
      </c>
      <c r="B29" s="178">
        <v>1746</v>
      </c>
      <c r="C29" s="161">
        <f t="shared" si="1"/>
        <v>51.48911798396335</v>
      </c>
      <c r="D29" s="159">
        <f t="shared" si="15"/>
        <v>899</v>
      </c>
      <c r="E29" s="161">
        <f t="shared" si="2"/>
        <v>48.51088201603665</v>
      </c>
      <c r="F29" s="162">
        <f>'статус жінки'!D29</f>
        <v>847</v>
      </c>
      <c r="G29" s="223">
        <v>695</v>
      </c>
      <c r="H29" s="161">
        <f t="shared" si="3"/>
        <v>57.55395683453237</v>
      </c>
      <c r="I29" s="159">
        <f t="shared" si="16"/>
        <v>400</v>
      </c>
      <c r="J29" s="161">
        <f t="shared" si="4"/>
        <v>42.44604316546763</v>
      </c>
      <c r="K29" s="159">
        <f>'окремі дані'!C27</f>
        <v>295</v>
      </c>
      <c r="L29" s="111">
        <f>'статус усього'!J29</f>
        <v>213</v>
      </c>
      <c r="M29" s="161">
        <f t="shared" si="5"/>
        <v>73.2394366197183</v>
      </c>
      <c r="N29" s="160">
        <f t="shared" si="17"/>
        <v>156</v>
      </c>
      <c r="O29" s="161">
        <f t="shared" si="6"/>
        <v>26.76056338028169</v>
      </c>
      <c r="P29" s="160">
        <f>'статус жінки'!J29</f>
        <v>57</v>
      </c>
      <c r="Q29" s="111">
        <f>'окремі дані'!J27</f>
        <v>76</v>
      </c>
      <c r="R29" s="161">
        <f t="shared" si="7"/>
        <v>71.05263157894737</v>
      </c>
      <c r="S29" s="160">
        <f t="shared" si="18"/>
        <v>54</v>
      </c>
      <c r="T29" s="161">
        <f t="shared" si="8"/>
        <v>28.947368421052634</v>
      </c>
      <c r="U29" s="159">
        <f>'окремі дані'!F27</f>
        <v>22</v>
      </c>
      <c r="V29" s="112">
        <f>'статус усього'!M29</f>
        <v>1622</v>
      </c>
      <c r="W29" s="161">
        <f t="shared" si="9"/>
        <v>51.54130702836005</v>
      </c>
      <c r="X29" s="159">
        <f t="shared" si="19"/>
        <v>836</v>
      </c>
      <c r="Y29" s="161">
        <f t="shared" si="10"/>
        <v>48.45869297163995</v>
      </c>
      <c r="Z29" s="158">
        <f>'статус жінки'!M29</f>
        <v>786</v>
      </c>
      <c r="AA29" s="112">
        <f>'статус усього'!P29</f>
        <v>795</v>
      </c>
      <c r="AB29" s="161">
        <f t="shared" si="11"/>
        <v>47.672955974842765</v>
      </c>
      <c r="AC29" s="160">
        <f t="shared" si="20"/>
        <v>379</v>
      </c>
      <c r="AD29" s="161">
        <f t="shared" si="12"/>
        <v>52.327044025157235</v>
      </c>
      <c r="AE29" s="157">
        <f>'статус жінки'!P29</f>
        <v>416</v>
      </c>
      <c r="AF29" s="111">
        <f>'статус усього'!T29</f>
        <v>671</v>
      </c>
      <c r="AG29" s="161">
        <f t="shared" si="13"/>
        <v>49.329359165424734</v>
      </c>
      <c r="AH29" s="160">
        <f t="shared" si="21"/>
        <v>331</v>
      </c>
      <c r="AI29" s="161">
        <f t="shared" si="14"/>
        <v>50.670640834575266</v>
      </c>
      <c r="AJ29" s="157">
        <f>'статус жінки'!T29</f>
        <v>340</v>
      </c>
    </row>
    <row r="30" spans="1:36" s="50" customFormat="1" ht="16.5" customHeight="1">
      <c r="A30" s="235" t="s">
        <v>156</v>
      </c>
      <c r="B30" s="179">
        <v>1252</v>
      </c>
      <c r="C30" s="161">
        <f t="shared" si="1"/>
        <v>50</v>
      </c>
      <c r="D30" s="159">
        <f t="shared" si="15"/>
        <v>626</v>
      </c>
      <c r="E30" s="161">
        <f t="shared" si="2"/>
        <v>50</v>
      </c>
      <c r="F30" s="162">
        <f>'статус жінки'!D30</f>
        <v>626</v>
      </c>
      <c r="G30" s="223">
        <v>823</v>
      </c>
      <c r="H30" s="161">
        <f t="shared" si="3"/>
        <v>57.59416767922236</v>
      </c>
      <c r="I30" s="159">
        <f t="shared" si="16"/>
        <v>474</v>
      </c>
      <c r="J30" s="161">
        <f t="shared" si="4"/>
        <v>42.40583232077764</v>
      </c>
      <c r="K30" s="159">
        <f>'окремі дані'!C28</f>
        <v>349</v>
      </c>
      <c r="L30" s="111">
        <f>'статус усього'!J30</f>
        <v>166</v>
      </c>
      <c r="M30" s="161">
        <f t="shared" si="5"/>
        <v>60.24096385542169</v>
      </c>
      <c r="N30" s="160">
        <f t="shared" si="17"/>
        <v>100</v>
      </c>
      <c r="O30" s="161">
        <f t="shared" si="6"/>
        <v>39.75903614457831</v>
      </c>
      <c r="P30" s="160">
        <f>'статус жінки'!J30</f>
        <v>66</v>
      </c>
      <c r="Q30" s="111">
        <f>'окремі дані'!J28</f>
        <v>39</v>
      </c>
      <c r="R30" s="161">
        <f t="shared" si="7"/>
        <v>79.48717948717949</v>
      </c>
      <c r="S30" s="160">
        <f t="shared" si="18"/>
        <v>31</v>
      </c>
      <c r="T30" s="161">
        <f t="shared" si="8"/>
        <v>20.51282051282051</v>
      </c>
      <c r="U30" s="159">
        <f>'окремі дані'!F28</f>
        <v>8</v>
      </c>
      <c r="V30" s="112">
        <f>'статус усього'!M30</f>
        <v>1198</v>
      </c>
      <c r="W30" s="161">
        <f t="shared" si="9"/>
        <v>49.91652754590985</v>
      </c>
      <c r="X30" s="159">
        <f t="shared" si="19"/>
        <v>598</v>
      </c>
      <c r="Y30" s="161">
        <f t="shared" si="10"/>
        <v>50.08347245409015</v>
      </c>
      <c r="Z30" s="158">
        <f>'статус жінки'!M30</f>
        <v>600</v>
      </c>
      <c r="AA30" s="112">
        <f>'статус усього'!P30</f>
        <v>417</v>
      </c>
      <c r="AB30" s="161">
        <f t="shared" si="11"/>
        <v>42.68585131894484</v>
      </c>
      <c r="AC30" s="160">
        <f t="shared" si="20"/>
        <v>178</v>
      </c>
      <c r="AD30" s="161">
        <f t="shared" si="12"/>
        <v>57.31414868105516</v>
      </c>
      <c r="AE30" s="157">
        <f>'статус жінки'!P30</f>
        <v>239</v>
      </c>
      <c r="AF30" s="111">
        <f>'статус усього'!T30</f>
        <v>296</v>
      </c>
      <c r="AG30" s="161">
        <f t="shared" si="13"/>
        <v>51.013513513513516</v>
      </c>
      <c r="AH30" s="160">
        <f t="shared" si="21"/>
        <v>151</v>
      </c>
      <c r="AI30" s="161">
        <f t="shared" si="14"/>
        <v>48.986486486486484</v>
      </c>
      <c r="AJ30" s="157">
        <f>'статус жінки'!T30</f>
        <v>145</v>
      </c>
    </row>
    <row r="31" spans="1:36" s="50" customFormat="1" ht="16.5" customHeight="1">
      <c r="A31" s="235" t="s">
        <v>157</v>
      </c>
      <c r="B31" s="180">
        <v>1334</v>
      </c>
      <c r="C31" s="161">
        <f t="shared" si="1"/>
        <v>56.446776611694155</v>
      </c>
      <c r="D31" s="159">
        <f t="shared" si="15"/>
        <v>753</v>
      </c>
      <c r="E31" s="161">
        <f t="shared" si="2"/>
        <v>43.553223388305845</v>
      </c>
      <c r="F31" s="162">
        <f>'статус жінки'!D31</f>
        <v>581</v>
      </c>
      <c r="G31" s="223">
        <v>500</v>
      </c>
      <c r="H31" s="161">
        <f t="shared" si="3"/>
        <v>76.8</v>
      </c>
      <c r="I31" s="159">
        <f t="shared" si="16"/>
        <v>384</v>
      </c>
      <c r="J31" s="161">
        <f t="shared" si="4"/>
        <v>23.200000000000003</v>
      </c>
      <c r="K31" s="159">
        <f>'окремі дані'!C29</f>
        <v>116</v>
      </c>
      <c r="L31" s="111">
        <f>'статус усього'!J31</f>
        <v>82</v>
      </c>
      <c r="M31" s="161">
        <f t="shared" si="5"/>
        <v>87.8048780487805</v>
      </c>
      <c r="N31" s="160">
        <f t="shared" si="17"/>
        <v>72</v>
      </c>
      <c r="O31" s="161">
        <f t="shared" si="6"/>
        <v>12.195121951219512</v>
      </c>
      <c r="P31" s="160">
        <f>'статус жінки'!J31</f>
        <v>10</v>
      </c>
      <c r="Q31" s="111">
        <f>'окремі дані'!J29</f>
        <v>94</v>
      </c>
      <c r="R31" s="161">
        <f t="shared" si="7"/>
        <v>78.72340425531915</v>
      </c>
      <c r="S31" s="160">
        <f t="shared" si="18"/>
        <v>74</v>
      </c>
      <c r="T31" s="161">
        <f t="shared" si="8"/>
        <v>21.27659574468085</v>
      </c>
      <c r="U31" s="159">
        <f>'окремі дані'!F29</f>
        <v>20</v>
      </c>
      <c r="V31" s="112">
        <f>'статус усього'!M31</f>
        <v>1237</v>
      </c>
      <c r="W31" s="161">
        <f t="shared" si="9"/>
        <v>56.83104284559418</v>
      </c>
      <c r="X31" s="159">
        <f t="shared" si="19"/>
        <v>703</v>
      </c>
      <c r="Y31" s="161">
        <f t="shared" si="10"/>
        <v>43.16895715440582</v>
      </c>
      <c r="Z31" s="158">
        <f>'статус жінки'!M31</f>
        <v>534</v>
      </c>
      <c r="AA31" s="112">
        <f>'статус усього'!P31</f>
        <v>548</v>
      </c>
      <c r="AB31" s="161">
        <f t="shared" si="11"/>
        <v>52.18978102189781</v>
      </c>
      <c r="AC31" s="160">
        <f t="shared" si="20"/>
        <v>286</v>
      </c>
      <c r="AD31" s="161">
        <f t="shared" si="12"/>
        <v>47.81021897810219</v>
      </c>
      <c r="AE31" s="157">
        <f>'статус жінки'!P31</f>
        <v>262</v>
      </c>
      <c r="AF31" s="111">
        <f>'статус усього'!T31</f>
        <v>483</v>
      </c>
      <c r="AG31" s="161">
        <f t="shared" si="13"/>
        <v>53.209109730848866</v>
      </c>
      <c r="AH31" s="160">
        <f t="shared" si="21"/>
        <v>257</v>
      </c>
      <c r="AI31" s="161">
        <f t="shared" si="14"/>
        <v>46.790890269151134</v>
      </c>
      <c r="AJ31" s="157">
        <f>'статус жінки'!T31</f>
        <v>226</v>
      </c>
    </row>
    <row r="32" spans="1:36" s="50" customFormat="1" ht="16.5" customHeight="1">
      <c r="A32" s="235" t="s">
        <v>169</v>
      </c>
      <c r="B32" s="180">
        <v>698</v>
      </c>
      <c r="C32" s="161">
        <f t="shared" si="1"/>
        <v>55.587392550143264</v>
      </c>
      <c r="D32" s="159">
        <f t="shared" si="15"/>
        <v>388</v>
      </c>
      <c r="E32" s="161">
        <f t="shared" si="2"/>
        <v>44.412607449856736</v>
      </c>
      <c r="F32" s="162">
        <f>'статус жінки'!D32</f>
        <v>310</v>
      </c>
      <c r="G32" s="223">
        <v>462</v>
      </c>
      <c r="H32" s="161">
        <f t="shared" si="3"/>
        <v>64.06926406926408</v>
      </c>
      <c r="I32" s="159">
        <f t="shared" si="16"/>
        <v>296</v>
      </c>
      <c r="J32" s="161">
        <f t="shared" si="4"/>
        <v>35.93073593073593</v>
      </c>
      <c r="K32" s="159">
        <f>'окремі дані'!C30</f>
        <v>166</v>
      </c>
      <c r="L32" s="111">
        <f>'статус усього'!J32</f>
        <v>180</v>
      </c>
      <c r="M32" s="161">
        <f t="shared" si="5"/>
        <v>72.22222222222223</v>
      </c>
      <c r="N32" s="160">
        <f t="shared" si="17"/>
        <v>130</v>
      </c>
      <c r="O32" s="161">
        <f t="shared" si="6"/>
        <v>27.77777777777778</v>
      </c>
      <c r="P32" s="160">
        <f>'статус жінки'!J32</f>
        <v>50</v>
      </c>
      <c r="Q32" s="111">
        <f>'окремі дані'!J30</f>
        <v>285</v>
      </c>
      <c r="R32" s="161">
        <f t="shared" si="7"/>
        <v>63.859649122807014</v>
      </c>
      <c r="S32" s="160">
        <f t="shared" si="18"/>
        <v>182</v>
      </c>
      <c r="T32" s="161">
        <f t="shared" si="8"/>
        <v>36.140350877192986</v>
      </c>
      <c r="U32" s="159">
        <f>'окремі дані'!F30</f>
        <v>103</v>
      </c>
      <c r="V32" s="112">
        <f>'статус усього'!M32</f>
        <v>682</v>
      </c>
      <c r="W32" s="161">
        <f t="shared" si="9"/>
        <v>55.86510263929619</v>
      </c>
      <c r="X32" s="159">
        <f t="shared" si="19"/>
        <v>381</v>
      </c>
      <c r="Y32" s="161">
        <f t="shared" si="10"/>
        <v>44.13489736070381</v>
      </c>
      <c r="Z32" s="158">
        <f>'статус жінки'!M32</f>
        <v>301</v>
      </c>
      <c r="AA32" s="112">
        <f>'статус усього'!P32</f>
        <v>252</v>
      </c>
      <c r="AB32" s="161">
        <f t="shared" si="11"/>
        <v>53.57142857142857</v>
      </c>
      <c r="AC32" s="160">
        <f t="shared" si="20"/>
        <v>135</v>
      </c>
      <c r="AD32" s="161">
        <f t="shared" si="12"/>
        <v>46.42857142857143</v>
      </c>
      <c r="AE32" s="157">
        <f>'статус жінки'!P32</f>
        <v>117</v>
      </c>
      <c r="AF32" s="111">
        <f>'статус усього'!T32</f>
        <v>211</v>
      </c>
      <c r="AG32" s="161">
        <f t="shared" si="13"/>
        <v>56.872037914691944</v>
      </c>
      <c r="AH32" s="160">
        <f t="shared" si="21"/>
        <v>120</v>
      </c>
      <c r="AI32" s="161">
        <f t="shared" si="14"/>
        <v>43.127962085308056</v>
      </c>
      <c r="AJ32" s="157">
        <f>'статус жінки'!T32</f>
        <v>91</v>
      </c>
    </row>
    <row r="33" spans="1:36" ht="16.5" customHeight="1">
      <c r="A33" s="235" t="s">
        <v>170</v>
      </c>
      <c r="B33" s="181">
        <v>1232</v>
      </c>
      <c r="C33" s="161">
        <f t="shared" si="1"/>
        <v>62.66233766233766</v>
      </c>
      <c r="D33" s="159">
        <f t="shared" si="15"/>
        <v>772</v>
      </c>
      <c r="E33" s="161">
        <f t="shared" si="2"/>
        <v>37.33766233766234</v>
      </c>
      <c r="F33" s="162">
        <f>'статус жінки'!D33</f>
        <v>460</v>
      </c>
      <c r="G33" s="223">
        <v>639</v>
      </c>
      <c r="H33" s="161">
        <f t="shared" si="3"/>
        <v>77.46478873239437</v>
      </c>
      <c r="I33" s="159">
        <f t="shared" si="16"/>
        <v>495</v>
      </c>
      <c r="J33" s="161">
        <f t="shared" si="4"/>
        <v>22.535211267605636</v>
      </c>
      <c r="K33" s="159">
        <f>'окремі дані'!C31</f>
        <v>144</v>
      </c>
      <c r="L33" s="111">
        <f>'статус усього'!J33</f>
        <v>238</v>
      </c>
      <c r="M33" s="161">
        <f t="shared" si="5"/>
        <v>92.43697478991596</v>
      </c>
      <c r="N33" s="160">
        <f t="shared" si="17"/>
        <v>220</v>
      </c>
      <c r="O33" s="161">
        <f t="shared" si="6"/>
        <v>7.563025210084033</v>
      </c>
      <c r="P33" s="160">
        <f>'статус жінки'!J33</f>
        <v>18</v>
      </c>
      <c r="Q33" s="111">
        <f>'окремі дані'!J31</f>
        <v>268</v>
      </c>
      <c r="R33" s="161">
        <f t="shared" si="7"/>
        <v>79.4776119402985</v>
      </c>
      <c r="S33" s="160">
        <f t="shared" si="18"/>
        <v>213</v>
      </c>
      <c r="T33" s="161">
        <f t="shared" si="8"/>
        <v>20.522388059701495</v>
      </c>
      <c r="U33" s="159">
        <f>'окремі дані'!F31</f>
        <v>55</v>
      </c>
      <c r="V33" s="112">
        <f>'статус усього'!M33</f>
        <v>1199</v>
      </c>
      <c r="W33" s="161">
        <f t="shared" si="9"/>
        <v>62.88573811509591</v>
      </c>
      <c r="X33" s="159">
        <f t="shared" si="19"/>
        <v>754</v>
      </c>
      <c r="Y33" s="161">
        <f t="shared" si="10"/>
        <v>37.11426188490409</v>
      </c>
      <c r="Z33" s="158">
        <f>'статус жінки'!M33</f>
        <v>445</v>
      </c>
      <c r="AA33" s="112">
        <f>'статус усього'!P33</f>
        <v>316</v>
      </c>
      <c r="AB33" s="161">
        <f t="shared" si="11"/>
        <v>55.379746835443036</v>
      </c>
      <c r="AC33" s="160">
        <f t="shared" si="20"/>
        <v>175</v>
      </c>
      <c r="AD33" s="161">
        <f t="shared" si="12"/>
        <v>44.620253164556964</v>
      </c>
      <c r="AE33" s="157">
        <f>'статус жінки'!P33</f>
        <v>141</v>
      </c>
      <c r="AF33" s="111">
        <f>'статус усього'!T33</f>
        <v>283</v>
      </c>
      <c r="AG33" s="161">
        <f t="shared" si="13"/>
        <v>56.890459363957596</v>
      </c>
      <c r="AH33" s="160">
        <f t="shared" si="21"/>
        <v>161</v>
      </c>
      <c r="AI33" s="161">
        <f t="shared" si="14"/>
        <v>43.109540636042404</v>
      </c>
      <c r="AJ33" s="157">
        <f>'статус жінки'!T33</f>
        <v>122</v>
      </c>
    </row>
    <row r="34" spans="1:36" ht="16.5" customHeight="1">
      <c r="A34" s="235" t="s">
        <v>158</v>
      </c>
      <c r="B34" s="181">
        <v>1420</v>
      </c>
      <c r="C34" s="161">
        <f t="shared" si="1"/>
        <v>48.66197183098592</v>
      </c>
      <c r="D34" s="159">
        <f t="shared" si="15"/>
        <v>691</v>
      </c>
      <c r="E34" s="161">
        <f t="shared" si="2"/>
        <v>51.33802816901408</v>
      </c>
      <c r="F34" s="162">
        <f>'статус жінки'!D34</f>
        <v>729</v>
      </c>
      <c r="G34" s="223">
        <v>789</v>
      </c>
      <c r="H34" s="161">
        <f t="shared" si="3"/>
        <v>49.30291508238276</v>
      </c>
      <c r="I34" s="159">
        <f t="shared" si="16"/>
        <v>389</v>
      </c>
      <c r="J34" s="161">
        <f t="shared" si="4"/>
        <v>50.69708491761724</v>
      </c>
      <c r="K34" s="159">
        <f>'окремі дані'!C32</f>
        <v>400</v>
      </c>
      <c r="L34" s="111">
        <f>'статус усього'!J34</f>
        <v>170</v>
      </c>
      <c r="M34" s="161">
        <f t="shared" si="5"/>
        <v>82.35294117647058</v>
      </c>
      <c r="N34" s="160">
        <f t="shared" si="17"/>
        <v>140</v>
      </c>
      <c r="O34" s="161">
        <f t="shared" si="6"/>
        <v>17.647058823529413</v>
      </c>
      <c r="P34" s="160">
        <f>'статус жінки'!J34</f>
        <v>30</v>
      </c>
      <c r="Q34" s="111">
        <f>'окремі дані'!J32</f>
        <v>206</v>
      </c>
      <c r="R34" s="161">
        <f t="shared" si="7"/>
        <v>29.611650485436897</v>
      </c>
      <c r="S34" s="160">
        <f t="shared" si="18"/>
        <v>61</v>
      </c>
      <c r="T34" s="161">
        <f t="shared" si="8"/>
        <v>70.3883495145631</v>
      </c>
      <c r="U34" s="159">
        <f>'окремі дані'!F32</f>
        <v>145</v>
      </c>
      <c r="V34" s="112">
        <f>'статус усього'!M34</f>
        <v>1372</v>
      </c>
      <c r="W34" s="161">
        <f t="shared" si="9"/>
        <v>48.83381924198251</v>
      </c>
      <c r="X34" s="159">
        <f t="shared" si="19"/>
        <v>670</v>
      </c>
      <c r="Y34" s="161">
        <f t="shared" si="10"/>
        <v>51.16618075801749</v>
      </c>
      <c r="Z34" s="158">
        <f>'статус жінки'!M34</f>
        <v>702</v>
      </c>
      <c r="AA34" s="112">
        <f>'статус усього'!P34</f>
        <v>462</v>
      </c>
      <c r="AB34" s="161">
        <f t="shared" si="11"/>
        <v>46.53679653679653</v>
      </c>
      <c r="AC34" s="160">
        <f t="shared" si="20"/>
        <v>215</v>
      </c>
      <c r="AD34" s="161">
        <f t="shared" si="12"/>
        <v>53.46320346320347</v>
      </c>
      <c r="AE34" s="157">
        <f>'статус жінки'!P34</f>
        <v>247</v>
      </c>
      <c r="AF34" s="111">
        <f>'статус усього'!T34</f>
        <v>396</v>
      </c>
      <c r="AG34" s="161">
        <f t="shared" si="13"/>
        <v>50</v>
      </c>
      <c r="AH34" s="160">
        <f t="shared" si="21"/>
        <v>198</v>
      </c>
      <c r="AI34" s="161">
        <f t="shared" si="14"/>
        <v>50</v>
      </c>
      <c r="AJ34" s="157">
        <f>'статус жінки'!T34</f>
        <v>198</v>
      </c>
    </row>
    <row r="35" spans="1:36" ht="16.5" customHeight="1">
      <c r="A35" s="235" t="s">
        <v>171</v>
      </c>
      <c r="B35" s="181">
        <v>1370</v>
      </c>
      <c r="C35" s="161">
        <f t="shared" si="1"/>
        <v>36.496350364963504</v>
      </c>
      <c r="D35" s="159">
        <f t="shared" si="15"/>
        <v>500</v>
      </c>
      <c r="E35" s="161">
        <f t="shared" si="2"/>
        <v>63.503649635036496</v>
      </c>
      <c r="F35" s="162">
        <f>'статус жінки'!D35</f>
        <v>870</v>
      </c>
      <c r="G35" s="223">
        <v>629</v>
      </c>
      <c r="H35" s="161">
        <f t="shared" si="3"/>
        <v>48.96661367249603</v>
      </c>
      <c r="I35" s="159">
        <f t="shared" si="16"/>
        <v>308</v>
      </c>
      <c r="J35" s="161">
        <f t="shared" si="4"/>
        <v>51.03338632750397</v>
      </c>
      <c r="K35" s="159">
        <f>'окремі дані'!C33</f>
        <v>321</v>
      </c>
      <c r="L35" s="111">
        <f>'статус усього'!J35</f>
        <v>103</v>
      </c>
      <c r="M35" s="161">
        <f t="shared" si="5"/>
        <v>23.30097087378641</v>
      </c>
      <c r="N35" s="160">
        <f t="shared" si="17"/>
        <v>24</v>
      </c>
      <c r="O35" s="161">
        <f t="shared" si="6"/>
        <v>76.69902912621359</v>
      </c>
      <c r="P35" s="160">
        <f>'статус жінки'!J35</f>
        <v>79</v>
      </c>
      <c r="Q35" s="111">
        <f>'окремі дані'!J33</f>
        <v>140</v>
      </c>
      <c r="R35" s="161">
        <f t="shared" si="7"/>
        <v>38.57142857142857</v>
      </c>
      <c r="S35" s="160">
        <f t="shared" si="18"/>
        <v>54</v>
      </c>
      <c r="T35" s="161">
        <f t="shared" si="8"/>
        <v>61.42857142857143</v>
      </c>
      <c r="U35" s="159">
        <f>'окремі дані'!F33</f>
        <v>86</v>
      </c>
      <c r="V35" s="112">
        <f>'статус усього'!M35</f>
        <v>1306</v>
      </c>
      <c r="W35" s="161">
        <f t="shared" si="9"/>
        <v>36.90658499234303</v>
      </c>
      <c r="X35" s="159">
        <f t="shared" si="19"/>
        <v>482</v>
      </c>
      <c r="Y35" s="161">
        <f t="shared" si="10"/>
        <v>63.09341500765697</v>
      </c>
      <c r="Z35" s="158">
        <f>'статус жінки'!M35</f>
        <v>824</v>
      </c>
      <c r="AA35" s="112">
        <f>'статус усього'!P35</f>
        <v>465</v>
      </c>
      <c r="AB35" s="161">
        <f t="shared" si="11"/>
        <v>35.05376344086022</v>
      </c>
      <c r="AC35" s="160">
        <f t="shared" si="20"/>
        <v>163</v>
      </c>
      <c r="AD35" s="161">
        <f t="shared" si="12"/>
        <v>64.94623655913978</v>
      </c>
      <c r="AE35" s="157">
        <f>'статус жінки'!P35</f>
        <v>302</v>
      </c>
      <c r="AF35" s="111">
        <f>'статус усього'!T35</f>
        <v>386</v>
      </c>
      <c r="AG35" s="161">
        <f t="shared" si="13"/>
        <v>35.233160621761655</v>
      </c>
      <c r="AH35" s="160">
        <f t="shared" si="21"/>
        <v>136</v>
      </c>
      <c r="AI35" s="161">
        <f t="shared" si="14"/>
        <v>64.76683937823834</v>
      </c>
      <c r="AJ35" s="157">
        <f>'статус жінки'!T35</f>
        <v>250</v>
      </c>
    </row>
    <row r="36" spans="1:36" ht="16.5" customHeight="1">
      <c r="A36" s="235" t="s">
        <v>173</v>
      </c>
      <c r="B36" s="181">
        <v>5870</v>
      </c>
      <c r="C36" s="161">
        <f t="shared" si="1"/>
        <v>41.10732538330494</v>
      </c>
      <c r="D36" s="159">
        <f t="shared" si="15"/>
        <v>2413</v>
      </c>
      <c r="E36" s="161">
        <f t="shared" si="2"/>
        <v>58.89267461669506</v>
      </c>
      <c r="F36" s="162">
        <f>'статус жінки'!D36</f>
        <v>3457</v>
      </c>
      <c r="G36" s="182">
        <v>6380</v>
      </c>
      <c r="H36" s="161">
        <f t="shared" si="3"/>
        <v>47.680250783699066</v>
      </c>
      <c r="I36" s="159">
        <f t="shared" si="16"/>
        <v>3042</v>
      </c>
      <c r="J36" s="161">
        <f t="shared" si="4"/>
        <v>52.319749216300934</v>
      </c>
      <c r="K36" s="159">
        <f>'окремі дані'!C34</f>
        <v>3338</v>
      </c>
      <c r="L36" s="111">
        <f>'статус усього'!J36</f>
        <v>846</v>
      </c>
      <c r="M36" s="161">
        <f t="shared" si="5"/>
        <v>36.52482269503546</v>
      </c>
      <c r="N36" s="160">
        <f t="shared" si="17"/>
        <v>309</v>
      </c>
      <c r="O36" s="161">
        <f t="shared" si="6"/>
        <v>63.47517730496454</v>
      </c>
      <c r="P36" s="160">
        <f>'статус жінки'!J36</f>
        <v>537</v>
      </c>
      <c r="Q36" s="111">
        <f>'окремі дані'!J34</f>
        <v>511</v>
      </c>
      <c r="R36" s="161">
        <f t="shared" si="7"/>
        <v>33.07240704500978</v>
      </c>
      <c r="S36" s="160">
        <f t="shared" si="18"/>
        <v>169</v>
      </c>
      <c r="T36" s="161">
        <f t="shared" si="8"/>
        <v>66.92759295499022</v>
      </c>
      <c r="U36" s="159">
        <f>'окремі дані'!F34</f>
        <v>342</v>
      </c>
      <c r="V36" s="112">
        <f>'статус усього'!M36</f>
        <v>5529</v>
      </c>
      <c r="W36" s="161">
        <f t="shared" si="9"/>
        <v>41.72544763971785</v>
      </c>
      <c r="X36" s="159">
        <f t="shared" si="19"/>
        <v>2307</v>
      </c>
      <c r="Y36" s="161">
        <f t="shared" si="10"/>
        <v>58.27455236028215</v>
      </c>
      <c r="Z36" s="158">
        <f>'статус жінки'!M36</f>
        <v>3222</v>
      </c>
      <c r="AA36" s="112">
        <f>'статус усього'!P36</f>
        <v>1724</v>
      </c>
      <c r="AB36" s="161">
        <f t="shared" si="11"/>
        <v>37.18097447795824</v>
      </c>
      <c r="AC36" s="160">
        <f t="shared" si="20"/>
        <v>641</v>
      </c>
      <c r="AD36" s="161">
        <f t="shared" si="12"/>
        <v>62.81902552204176</v>
      </c>
      <c r="AE36" s="157">
        <f>'статус жінки'!P36</f>
        <v>1083</v>
      </c>
      <c r="AF36" s="111">
        <f>'статус усього'!T36</f>
        <v>1462</v>
      </c>
      <c r="AG36" s="161">
        <f t="shared" si="13"/>
        <v>38.64569083447332</v>
      </c>
      <c r="AH36" s="160">
        <f t="shared" si="21"/>
        <v>565</v>
      </c>
      <c r="AI36" s="161">
        <f t="shared" si="14"/>
        <v>61.35430916552668</v>
      </c>
      <c r="AJ36" s="157">
        <f>'статус жінки'!T36</f>
        <v>897</v>
      </c>
    </row>
    <row r="37" spans="1:36" ht="16.5" customHeight="1">
      <c r="A37" s="235" t="s">
        <v>159</v>
      </c>
      <c r="B37" s="181">
        <v>0</v>
      </c>
      <c r="C37" s="161" t="e">
        <f t="shared" si="1"/>
        <v>#DIV/0!</v>
      </c>
      <c r="D37" s="159">
        <f t="shared" si="15"/>
        <v>0</v>
      </c>
      <c r="E37" s="161" t="e">
        <f t="shared" si="2"/>
        <v>#DIV/0!</v>
      </c>
      <c r="F37" s="162">
        <f>'статус жінки'!D37</f>
        <v>0</v>
      </c>
      <c r="G37" s="182">
        <v>0</v>
      </c>
      <c r="H37" s="161" t="e">
        <f t="shared" si="3"/>
        <v>#DIV/0!</v>
      </c>
      <c r="I37" s="159">
        <f t="shared" si="16"/>
        <v>0</v>
      </c>
      <c r="J37" s="161" t="e">
        <f t="shared" si="4"/>
        <v>#DIV/0!</v>
      </c>
      <c r="K37" s="159">
        <f>'окремі дані'!C35</f>
        <v>0</v>
      </c>
      <c r="L37" s="111">
        <f>'статус усього'!J37</f>
        <v>0</v>
      </c>
      <c r="M37" s="161" t="e">
        <f t="shared" si="5"/>
        <v>#DIV/0!</v>
      </c>
      <c r="N37" s="160">
        <f t="shared" si="17"/>
        <v>0</v>
      </c>
      <c r="O37" s="161" t="e">
        <f t="shared" si="6"/>
        <v>#DIV/0!</v>
      </c>
      <c r="P37" s="160">
        <f>'статус жінки'!J37</f>
        <v>0</v>
      </c>
      <c r="Q37" s="111">
        <f>'окремі дані'!J35</f>
        <v>0</v>
      </c>
      <c r="R37" s="161" t="e">
        <f t="shared" si="7"/>
        <v>#DIV/0!</v>
      </c>
      <c r="S37" s="160">
        <f t="shared" si="18"/>
        <v>0</v>
      </c>
      <c r="T37" s="161" t="e">
        <f t="shared" si="8"/>
        <v>#DIV/0!</v>
      </c>
      <c r="U37" s="159">
        <f>'окремі дані'!F35</f>
        <v>0</v>
      </c>
      <c r="V37" s="112">
        <f>'статус усього'!M37</f>
        <v>0</v>
      </c>
      <c r="W37" s="161" t="e">
        <f t="shared" si="9"/>
        <v>#DIV/0!</v>
      </c>
      <c r="X37" s="159">
        <f t="shared" si="19"/>
        <v>0</v>
      </c>
      <c r="Y37" s="161" t="e">
        <f t="shared" si="10"/>
        <v>#DIV/0!</v>
      </c>
      <c r="Z37" s="158">
        <f>'статус жінки'!M37</f>
        <v>0</v>
      </c>
      <c r="AA37" s="112">
        <f>'статус усього'!P37</f>
        <v>0</v>
      </c>
      <c r="AB37" s="161" t="e">
        <f t="shared" si="11"/>
        <v>#DIV/0!</v>
      </c>
      <c r="AC37" s="160">
        <f t="shared" si="20"/>
        <v>0</v>
      </c>
      <c r="AD37" s="161" t="e">
        <f t="shared" si="12"/>
        <v>#DIV/0!</v>
      </c>
      <c r="AE37" s="157">
        <f>'статус жінки'!P37</f>
        <v>0</v>
      </c>
      <c r="AF37" s="111">
        <f>'статус усього'!T37</f>
        <v>0</v>
      </c>
      <c r="AG37" s="161" t="e">
        <f t="shared" si="13"/>
        <v>#DIV/0!</v>
      </c>
      <c r="AH37" s="160">
        <f t="shared" si="21"/>
        <v>0</v>
      </c>
      <c r="AI37" s="161" t="e">
        <f t="shared" si="14"/>
        <v>#DIV/0!</v>
      </c>
      <c r="AJ37" s="157">
        <f>'статус жінки'!T37</f>
        <v>0</v>
      </c>
    </row>
    <row r="38" spans="2:7" ht="23.25">
      <c r="B38" s="183" t="s">
        <v>136</v>
      </c>
      <c r="G38" s="183" t="s">
        <v>136</v>
      </c>
    </row>
  </sheetData>
  <mergeCells count="10">
    <mergeCell ref="A1:U1"/>
    <mergeCell ref="A2:U2"/>
    <mergeCell ref="A4:A5"/>
    <mergeCell ref="V4:Z4"/>
    <mergeCell ref="AF4:AJ4"/>
    <mergeCell ref="AA4:AE4"/>
    <mergeCell ref="B4:F4"/>
    <mergeCell ref="G4:K4"/>
    <mergeCell ref="L4:P4"/>
    <mergeCell ref="Q4:U4"/>
  </mergeCells>
  <printOptions/>
  <pageMargins left="0.75" right="0.75" top="1" bottom="1" header="0.5" footer="0.5"/>
  <pageSetup fitToWidth="2" fitToHeight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N35"/>
  <sheetViews>
    <sheetView zoomScale="75" zoomScaleNormal="75" workbookViewId="0" topLeftCell="A1">
      <selection activeCell="C6" sqref="C6"/>
    </sheetView>
  </sheetViews>
  <sheetFormatPr defaultColWidth="9.140625" defaultRowHeight="15"/>
  <cols>
    <col min="1" max="1" width="5.421875" style="0" customWidth="1"/>
    <col min="2" max="2" width="33.57421875" style="0" customWidth="1"/>
  </cols>
  <sheetData>
    <row r="1" ht="10.5" customHeight="1"/>
    <row r="2" spans="2:14" ht="68.25" customHeight="1">
      <c r="B2" s="264"/>
      <c r="C2" s="265" t="s">
        <v>133</v>
      </c>
      <c r="D2" s="265"/>
      <c r="E2" s="265"/>
      <c r="F2" s="265" t="s">
        <v>134</v>
      </c>
      <c r="G2" s="265"/>
      <c r="H2" s="265"/>
      <c r="I2" s="265"/>
      <c r="J2" s="265" t="s">
        <v>83</v>
      </c>
      <c r="K2" s="265"/>
      <c r="L2" s="265"/>
      <c r="M2" s="265"/>
      <c r="N2" s="266"/>
    </row>
    <row r="3" spans="2:14" ht="89.25">
      <c r="B3" s="264"/>
      <c r="C3" s="116" t="s">
        <v>7</v>
      </c>
      <c r="D3" s="117" t="s">
        <v>128</v>
      </c>
      <c r="E3" s="117" t="s">
        <v>129</v>
      </c>
      <c r="F3" s="116" t="s">
        <v>7</v>
      </c>
      <c r="G3" s="117" t="s">
        <v>130</v>
      </c>
      <c r="H3" s="117" t="s">
        <v>131</v>
      </c>
      <c r="I3" s="117" t="s">
        <v>132</v>
      </c>
      <c r="J3" s="116" t="s">
        <v>7</v>
      </c>
      <c r="K3" s="117" t="s">
        <v>84</v>
      </c>
      <c r="L3" s="117" t="s">
        <v>85</v>
      </c>
      <c r="M3" s="117" t="s">
        <v>86</v>
      </c>
      <c r="N3" s="117" t="s">
        <v>87</v>
      </c>
    </row>
    <row r="4" spans="2:14" ht="15">
      <c r="B4" s="118" t="s">
        <v>88</v>
      </c>
      <c r="C4" s="118">
        <v>1</v>
      </c>
      <c r="D4" s="118">
        <v>2</v>
      </c>
      <c r="E4" s="118">
        <v>3</v>
      </c>
      <c r="F4" s="118">
        <v>7</v>
      </c>
      <c r="G4" s="118"/>
      <c r="H4" s="118">
        <v>8</v>
      </c>
      <c r="I4" s="118"/>
      <c r="J4" s="118">
        <v>7</v>
      </c>
      <c r="K4" s="118"/>
      <c r="L4" s="118">
        <v>8</v>
      </c>
      <c r="M4" s="118"/>
      <c r="N4" s="118"/>
    </row>
    <row r="5" spans="2:14" ht="16.5">
      <c r="B5" s="109" t="s">
        <v>82</v>
      </c>
      <c r="C5" s="113">
        <f aca="true" t="shared" si="0" ref="C5:I5">SUM(C6:C35)</f>
        <v>12461</v>
      </c>
      <c r="D5" s="113">
        <f t="shared" si="0"/>
        <v>7268</v>
      </c>
      <c r="E5" s="113">
        <f t="shared" si="0"/>
        <v>5193</v>
      </c>
      <c r="F5" s="113">
        <f t="shared" si="0"/>
        <v>2587</v>
      </c>
      <c r="G5" s="113">
        <f t="shared" si="0"/>
        <v>594</v>
      </c>
      <c r="H5" s="113">
        <f t="shared" si="0"/>
        <v>1973</v>
      </c>
      <c r="I5" s="113">
        <f t="shared" si="0"/>
        <v>20</v>
      </c>
      <c r="J5" s="113">
        <f>SUM(J6:J35)</f>
        <v>5579</v>
      </c>
      <c r="K5" s="113">
        <f>SUM(K6:K35)</f>
        <v>1573</v>
      </c>
      <c r="L5" s="113">
        <f>SUM(L6:L35)</f>
        <v>3941</v>
      </c>
      <c r="M5" s="113">
        <f>SUM(M6:M35)</f>
        <v>13</v>
      </c>
      <c r="N5" s="113">
        <f>SUM(N6:N35)</f>
        <v>52</v>
      </c>
    </row>
    <row r="6" spans="2:14" ht="18.75">
      <c r="B6" s="233" t="s">
        <v>141</v>
      </c>
      <c r="C6" s="119">
        <f>D6+E6</f>
        <v>466</v>
      </c>
      <c r="D6" s="120">
        <f>'статус жінки'!F8</f>
        <v>303</v>
      </c>
      <c r="E6" s="120">
        <f>'облік жінки'!D8</f>
        <v>163</v>
      </c>
      <c r="F6" s="119">
        <f>G6+H6+I6</f>
        <v>106</v>
      </c>
      <c r="G6" s="121">
        <f>'статус жінки'!K8</f>
        <v>12</v>
      </c>
      <c r="H6" s="120">
        <f>'статус жінки'!L8</f>
        <v>94</v>
      </c>
      <c r="I6" s="120">
        <f>'облік жінки'!G8</f>
        <v>0</v>
      </c>
      <c r="J6" s="119">
        <f>K6+L6+M6+N6</f>
        <v>215</v>
      </c>
      <c r="K6" s="121">
        <f>'статус усього'!K8</f>
        <v>46</v>
      </c>
      <c r="L6" s="120">
        <f>'статус усього'!L8</f>
        <v>169</v>
      </c>
      <c r="M6" s="120">
        <f>'облік усього'!G8</f>
        <v>0</v>
      </c>
      <c r="N6" s="120">
        <f>'облік усього'!H8</f>
        <v>0</v>
      </c>
    </row>
    <row r="7" spans="2:14" ht="18.75">
      <c r="B7" s="234" t="s">
        <v>142</v>
      </c>
      <c r="C7" s="119">
        <f aca="true" t="shared" si="1" ref="C7:C35">D7+E7</f>
        <v>252</v>
      </c>
      <c r="D7" s="120">
        <f>'статус жінки'!F9</f>
        <v>194</v>
      </c>
      <c r="E7" s="120">
        <f>'облік жінки'!D9</f>
        <v>58</v>
      </c>
      <c r="F7" s="119">
        <f aca="true" t="shared" si="2" ref="F7:F35">G7+H7+I7</f>
        <v>55</v>
      </c>
      <c r="G7" s="121">
        <f>'статус жінки'!K9</f>
        <v>14</v>
      </c>
      <c r="H7" s="120">
        <f>'статус жінки'!L9</f>
        <v>41</v>
      </c>
      <c r="I7" s="120">
        <f>'облік жінки'!G9</f>
        <v>0</v>
      </c>
      <c r="J7" s="119">
        <f aca="true" t="shared" si="3" ref="J7:J35">K7+L7+M7+N7</f>
        <v>262</v>
      </c>
      <c r="K7" s="121">
        <f>'статус усього'!K9</f>
        <v>34</v>
      </c>
      <c r="L7" s="120">
        <f>'статус усього'!L9</f>
        <v>228</v>
      </c>
      <c r="M7" s="120">
        <f>'облік усього'!G9</f>
        <v>0</v>
      </c>
      <c r="N7" s="120">
        <f>'облік усього'!H9</f>
        <v>0</v>
      </c>
    </row>
    <row r="8" spans="2:14" ht="18.75">
      <c r="B8" s="234" t="s">
        <v>143</v>
      </c>
      <c r="C8" s="119">
        <f t="shared" si="1"/>
        <v>476</v>
      </c>
      <c r="D8" s="120">
        <f>'статус жінки'!F10</f>
        <v>266</v>
      </c>
      <c r="E8" s="120">
        <f>'облік жінки'!D10</f>
        <v>210</v>
      </c>
      <c r="F8" s="119">
        <f t="shared" si="2"/>
        <v>137</v>
      </c>
      <c r="G8" s="121">
        <f>'статус жінки'!K10</f>
        <v>20</v>
      </c>
      <c r="H8" s="120">
        <f>'статус жінки'!L10</f>
        <v>117</v>
      </c>
      <c r="I8" s="120">
        <f>'облік жінки'!G10</f>
        <v>0</v>
      </c>
      <c r="J8" s="119">
        <f t="shared" si="3"/>
        <v>206</v>
      </c>
      <c r="K8" s="121">
        <f>'статус усього'!K10</f>
        <v>49</v>
      </c>
      <c r="L8" s="120">
        <f>'статус усього'!L10</f>
        <v>156</v>
      </c>
      <c r="M8" s="120">
        <f>'облік усього'!G10</f>
        <v>1</v>
      </c>
      <c r="N8" s="120">
        <f>'облік усього'!H10</f>
        <v>0</v>
      </c>
    </row>
    <row r="9" spans="2:14" ht="18.75">
      <c r="B9" s="234" t="s">
        <v>144</v>
      </c>
      <c r="C9" s="119">
        <f t="shared" si="1"/>
        <v>717</v>
      </c>
      <c r="D9" s="120">
        <f>'статус жінки'!F11</f>
        <v>346</v>
      </c>
      <c r="E9" s="120">
        <f>'облік жінки'!D11</f>
        <v>371</v>
      </c>
      <c r="F9" s="119">
        <f t="shared" si="2"/>
        <v>203</v>
      </c>
      <c r="G9" s="121">
        <f>'статус жінки'!K11</f>
        <v>107</v>
      </c>
      <c r="H9" s="120">
        <f>'статус жінки'!L11</f>
        <v>84</v>
      </c>
      <c r="I9" s="120">
        <f>'облік жінки'!G11</f>
        <v>12</v>
      </c>
      <c r="J9" s="119">
        <f t="shared" si="3"/>
        <v>421</v>
      </c>
      <c r="K9" s="121">
        <f>'статус усього'!K11</f>
        <v>175</v>
      </c>
      <c r="L9" s="120">
        <f>'статус усього'!L11</f>
        <v>203</v>
      </c>
      <c r="M9" s="120">
        <f>'облік усього'!G11</f>
        <v>0</v>
      </c>
      <c r="N9" s="120">
        <f>'облік усього'!H11</f>
        <v>43</v>
      </c>
    </row>
    <row r="10" spans="2:14" ht="18.75">
      <c r="B10" s="234" t="s">
        <v>145</v>
      </c>
      <c r="C10" s="119">
        <f t="shared" si="1"/>
        <v>512</v>
      </c>
      <c r="D10" s="120">
        <f>'статус жінки'!F12</f>
        <v>216</v>
      </c>
      <c r="E10" s="120">
        <f>'облік жінки'!D12</f>
        <v>296</v>
      </c>
      <c r="F10" s="119">
        <f t="shared" si="2"/>
        <v>48</v>
      </c>
      <c r="G10" s="121">
        <f>'статус жінки'!K12</f>
        <v>39</v>
      </c>
      <c r="H10" s="120">
        <f>'статус жінки'!L12</f>
        <v>9</v>
      </c>
      <c r="I10" s="120">
        <f>'облік жінки'!G12</f>
        <v>0</v>
      </c>
      <c r="J10" s="119">
        <f t="shared" si="3"/>
        <v>126</v>
      </c>
      <c r="K10" s="121">
        <f>'статус усього'!K12</f>
        <v>108</v>
      </c>
      <c r="L10" s="120">
        <f>'статус усього'!L12</f>
        <v>18</v>
      </c>
      <c r="M10" s="120">
        <f>'облік усього'!G12</f>
        <v>0</v>
      </c>
      <c r="N10" s="120">
        <f>'облік усього'!H12</f>
        <v>0</v>
      </c>
    </row>
    <row r="11" spans="2:14" ht="18.75">
      <c r="B11" s="234" t="s">
        <v>162</v>
      </c>
      <c r="C11" s="119">
        <f t="shared" si="1"/>
        <v>600</v>
      </c>
      <c r="D11" s="120">
        <f>'статус жінки'!F13</f>
        <v>376</v>
      </c>
      <c r="E11" s="120">
        <f>'облік жінки'!D13</f>
        <v>224</v>
      </c>
      <c r="F11" s="119">
        <f t="shared" si="2"/>
        <v>75</v>
      </c>
      <c r="G11" s="121">
        <f>'статус жінки'!K13</f>
        <v>43</v>
      </c>
      <c r="H11" s="120">
        <f>'статус жінки'!L13</f>
        <v>32</v>
      </c>
      <c r="I11" s="120">
        <f>'облік жінки'!G13</f>
        <v>0</v>
      </c>
      <c r="J11" s="119">
        <f t="shared" si="3"/>
        <v>165</v>
      </c>
      <c r="K11" s="121">
        <f>'статус усього'!K13</f>
        <v>106</v>
      </c>
      <c r="L11" s="120">
        <f>'статус усього'!L13</f>
        <v>59</v>
      </c>
      <c r="M11" s="120">
        <f>'облік усього'!G13</f>
        <v>0</v>
      </c>
      <c r="N11" s="120">
        <f>'облік усього'!H13</f>
        <v>0</v>
      </c>
    </row>
    <row r="12" spans="2:14" ht="18.75">
      <c r="B12" s="234" t="s">
        <v>146</v>
      </c>
      <c r="C12" s="119">
        <f t="shared" si="1"/>
        <v>530</v>
      </c>
      <c r="D12" s="120">
        <f>'статус жінки'!F14</f>
        <v>407</v>
      </c>
      <c r="E12" s="120">
        <f>'облік жінки'!D14</f>
        <v>123</v>
      </c>
      <c r="F12" s="119">
        <f t="shared" si="2"/>
        <v>165</v>
      </c>
      <c r="G12" s="121">
        <f>'статус жінки'!K14</f>
        <v>11</v>
      </c>
      <c r="H12" s="120">
        <f>'статус жінки'!L14</f>
        <v>153</v>
      </c>
      <c r="I12" s="120">
        <f>'облік жінки'!G14</f>
        <v>1</v>
      </c>
      <c r="J12" s="119">
        <f t="shared" si="3"/>
        <v>219</v>
      </c>
      <c r="K12" s="121">
        <f>'статус усього'!K14</f>
        <v>18</v>
      </c>
      <c r="L12" s="120">
        <f>'статус усього'!L14</f>
        <v>200</v>
      </c>
      <c r="M12" s="120">
        <f>'облік усього'!G14</f>
        <v>0</v>
      </c>
      <c r="N12" s="120">
        <f>'облік усього'!H14</f>
        <v>1</v>
      </c>
    </row>
    <row r="13" spans="2:14" ht="18.75">
      <c r="B13" s="234" t="s">
        <v>147</v>
      </c>
      <c r="C13" s="119">
        <f t="shared" si="1"/>
        <v>302</v>
      </c>
      <c r="D13" s="120">
        <f>'статус жінки'!F15</f>
        <v>195</v>
      </c>
      <c r="E13" s="120">
        <f>'облік жінки'!D15</f>
        <v>107</v>
      </c>
      <c r="F13" s="119">
        <f t="shared" si="2"/>
        <v>32</v>
      </c>
      <c r="G13" s="121">
        <f>'статус жінки'!K15</f>
        <v>28</v>
      </c>
      <c r="H13" s="120">
        <f>'статус жінки'!L15</f>
        <v>4</v>
      </c>
      <c r="I13" s="120">
        <f>'облік жінки'!G15</f>
        <v>0</v>
      </c>
      <c r="J13" s="119">
        <f t="shared" si="3"/>
        <v>106</v>
      </c>
      <c r="K13" s="121">
        <f>'статус усього'!K15</f>
        <v>30</v>
      </c>
      <c r="L13" s="120">
        <f>'статус усього'!L15</f>
        <v>76</v>
      </c>
      <c r="M13" s="120">
        <f>'облік усього'!G15</f>
        <v>0</v>
      </c>
      <c r="N13" s="120">
        <f>'облік усього'!H15</f>
        <v>0</v>
      </c>
    </row>
    <row r="14" spans="2:14" ht="18.75">
      <c r="B14" s="234" t="s">
        <v>148</v>
      </c>
      <c r="C14" s="119">
        <f t="shared" si="1"/>
        <v>297</v>
      </c>
      <c r="D14" s="120">
        <f>'статус жінки'!F16</f>
        <v>189</v>
      </c>
      <c r="E14" s="120">
        <f>'облік жінки'!D16</f>
        <v>108</v>
      </c>
      <c r="F14" s="119">
        <f t="shared" si="2"/>
        <v>190</v>
      </c>
      <c r="G14" s="121">
        <f>'статус жінки'!K16</f>
        <v>8</v>
      </c>
      <c r="H14" s="120">
        <f>'статус жінки'!L16</f>
        <v>182</v>
      </c>
      <c r="I14" s="120">
        <f>'облік жінки'!G16</f>
        <v>0</v>
      </c>
      <c r="J14" s="119">
        <f t="shared" si="3"/>
        <v>268</v>
      </c>
      <c r="K14" s="121">
        <f>'статус усього'!K16</f>
        <v>32</v>
      </c>
      <c r="L14" s="120">
        <f>'статус усього'!L16</f>
        <v>236</v>
      </c>
      <c r="M14" s="120">
        <f>'облік усього'!G16</f>
        <v>0</v>
      </c>
      <c r="N14" s="120">
        <f>'облік усього'!H16</f>
        <v>0</v>
      </c>
    </row>
    <row r="15" spans="2:14" ht="18.75">
      <c r="B15" s="234" t="s">
        <v>163</v>
      </c>
      <c r="C15" s="119">
        <f t="shared" si="1"/>
        <v>234</v>
      </c>
      <c r="D15" s="120">
        <f>'статус жінки'!F17</f>
        <v>173</v>
      </c>
      <c r="E15" s="120">
        <f>'облік жінки'!D17</f>
        <v>61</v>
      </c>
      <c r="F15" s="119">
        <f t="shared" si="2"/>
        <v>42</v>
      </c>
      <c r="G15" s="121">
        <f>'статус жінки'!K17</f>
        <v>12</v>
      </c>
      <c r="H15" s="120">
        <f>'статус жінки'!L17</f>
        <v>30</v>
      </c>
      <c r="I15" s="120">
        <f>'облік жінки'!G17</f>
        <v>0</v>
      </c>
      <c r="J15" s="119">
        <f t="shared" si="3"/>
        <v>162</v>
      </c>
      <c r="K15" s="121">
        <f>'статус усього'!K17</f>
        <v>60</v>
      </c>
      <c r="L15" s="120">
        <f>'статус усього'!L17</f>
        <v>101</v>
      </c>
      <c r="M15" s="120">
        <f>'облік усього'!G17</f>
        <v>1</v>
      </c>
      <c r="N15" s="120">
        <f>'облік усього'!H17</f>
        <v>0</v>
      </c>
    </row>
    <row r="16" spans="2:14" ht="18.75">
      <c r="B16" s="234" t="s">
        <v>149</v>
      </c>
      <c r="C16" s="119">
        <f t="shared" si="1"/>
        <v>247</v>
      </c>
      <c r="D16" s="120">
        <f>'статус жінки'!F18</f>
        <v>208</v>
      </c>
      <c r="E16" s="120">
        <f>'облік жінки'!D18</f>
        <v>39</v>
      </c>
      <c r="F16" s="119">
        <f t="shared" si="2"/>
        <v>46</v>
      </c>
      <c r="G16" s="121">
        <f>'статус жінки'!K18</f>
        <v>6</v>
      </c>
      <c r="H16" s="120">
        <f>'статус жінки'!L18</f>
        <v>40</v>
      </c>
      <c r="I16" s="120">
        <f>'облік жінки'!G18</f>
        <v>0</v>
      </c>
      <c r="J16" s="119">
        <f t="shared" si="3"/>
        <v>207</v>
      </c>
      <c r="K16" s="121">
        <f>'статус усього'!K18</f>
        <v>40</v>
      </c>
      <c r="L16" s="120">
        <f>'статус усього'!L18</f>
        <v>167</v>
      </c>
      <c r="M16" s="120">
        <f>'облік усього'!G18</f>
        <v>0</v>
      </c>
      <c r="N16" s="120">
        <f>'облік усього'!H18</f>
        <v>0</v>
      </c>
    </row>
    <row r="17" spans="2:14" ht="18.75">
      <c r="B17" s="234" t="s">
        <v>164</v>
      </c>
      <c r="C17" s="119">
        <f t="shared" si="1"/>
        <v>592</v>
      </c>
      <c r="D17" s="120">
        <f>'статус жінки'!F19</f>
        <v>241</v>
      </c>
      <c r="E17" s="120">
        <f>'облік жінки'!D19</f>
        <v>351</v>
      </c>
      <c r="F17" s="119">
        <f t="shared" si="2"/>
        <v>138</v>
      </c>
      <c r="G17" s="121">
        <f>'статус жінки'!K19</f>
        <v>0</v>
      </c>
      <c r="H17" s="120">
        <f>'статус жінки'!L19</f>
        <v>138</v>
      </c>
      <c r="I17" s="120">
        <f>'облік жінки'!G19</f>
        <v>0</v>
      </c>
      <c r="J17" s="119">
        <f t="shared" si="3"/>
        <v>205</v>
      </c>
      <c r="K17" s="121">
        <f>'статус усього'!K19</f>
        <v>16</v>
      </c>
      <c r="L17" s="120">
        <f>'статус усього'!L19</f>
        <v>189</v>
      </c>
      <c r="M17" s="120">
        <f>'облік усього'!G19</f>
        <v>0</v>
      </c>
      <c r="N17" s="120">
        <f>'облік усього'!H19</f>
        <v>0</v>
      </c>
    </row>
    <row r="18" spans="2:14" ht="18.75">
      <c r="B18" s="234" t="s">
        <v>150</v>
      </c>
      <c r="C18" s="119">
        <f t="shared" si="1"/>
        <v>186</v>
      </c>
      <c r="D18" s="120">
        <f>'статус жінки'!F20</f>
        <v>138</v>
      </c>
      <c r="E18" s="120">
        <f>'облік жінки'!D20</f>
        <v>48</v>
      </c>
      <c r="F18" s="119">
        <f t="shared" si="2"/>
        <v>33</v>
      </c>
      <c r="G18" s="121">
        <f>'статус жінки'!K20</f>
        <v>31</v>
      </c>
      <c r="H18" s="120">
        <f>'статус жінки'!L20</f>
        <v>2</v>
      </c>
      <c r="I18" s="120">
        <f>'облік жінки'!G20</f>
        <v>0</v>
      </c>
      <c r="J18" s="119">
        <f t="shared" si="3"/>
        <v>82</v>
      </c>
      <c r="K18" s="121">
        <f>'статус усього'!K20</f>
        <v>80</v>
      </c>
      <c r="L18" s="120">
        <f>'статус усього'!L20</f>
        <v>2</v>
      </c>
      <c r="M18" s="120">
        <f>'облік усього'!G20</f>
        <v>0</v>
      </c>
      <c r="N18" s="120">
        <f>'облік усього'!H20</f>
        <v>0</v>
      </c>
    </row>
    <row r="19" spans="2:14" ht="18.75">
      <c r="B19" s="234" t="s">
        <v>165</v>
      </c>
      <c r="C19" s="119">
        <f t="shared" si="1"/>
        <v>254</v>
      </c>
      <c r="D19" s="120">
        <f>'статус жінки'!F21</f>
        <v>117</v>
      </c>
      <c r="E19" s="120">
        <f>'облік жінки'!D21</f>
        <v>137</v>
      </c>
      <c r="F19" s="119">
        <f t="shared" si="2"/>
        <v>23</v>
      </c>
      <c r="G19" s="121">
        <f>'статус жінки'!K21</f>
        <v>5</v>
      </c>
      <c r="H19" s="120">
        <f>'статус жінки'!L21</f>
        <v>18</v>
      </c>
      <c r="I19" s="120">
        <f>'облік жінки'!G21</f>
        <v>0</v>
      </c>
      <c r="J19" s="119">
        <f t="shared" si="3"/>
        <v>61</v>
      </c>
      <c r="K19" s="121">
        <f>'статус усього'!K21</f>
        <v>28</v>
      </c>
      <c r="L19" s="120">
        <f>'статус усього'!L21</f>
        <v>33</v>
      </c>
      <c r="M19" s="120">
        <f>'облік усього'!G21</f>
        <v>0</v>
      </c>
      <c r="N19" s="120">
        <f>'облік усього'!H21</f>
        <v>0</v>
      </c>
    </row>
    <row r="20" spans="2:14" ht="18.75">
      <c r="B20" s="234" t="s">
        <v>151</v>
      </c>
      <c r="C20" s="119">
        <f t="shared" si="1"/>
        <v>205</v>
      </c>
      <c r="D20" s="120">
        <f>'статус жінки'!F22</f>
        <v>175</v>
      </c>
      <c r="E20" s="120">
        <f>'облік жінки'!D22</f>
        <v>30</v>
      </c>
      <c r="F20" s="119">
        <f t="shared" si="2"/>
        <v>17</v>
      </c>
      <c r="G20" s="121">
        <f>'статус жінки'!K22</f>
        <v>15</v>
      </c>
      <c r="H20" s="120">
        <f>'статус жінки'!L22</f>
        <v>2</v>
      </c>
      <c r="I20" s="120">
        <f>'облік жінки'!G22</f>
        <v>0</v>
      </c>
      <c r="J20" s="119">
        <f t="shared" si="3"/>
        <v>101</v>
      </c>
      <c r="K20" s="121">
        <f>'статус усього'!K22</f>
        <v>33</v>
      </c>
      <c r="L20" s="120">
        <f>'статус усього'!L22</f>
        <v>68</v>
      </c>
      <c r="M20" s="120">
        <f>'облік усього'!G22</f>
        <v>0</v>
      </c>
      <c r="N20" s="120">
        <f>'облік усього'!H22</f>
        <v>0</v>
      </c>
    </row>
    <row r="21" spans="2:14" ht="18.75">
      <c r="B21" s="234" t="s">
        <v>166</v>
      </c>
      <c r="C21" s="119">
        <f t="shared" si="1"/>
        <v>299</v>
      </c>
      <c r="D21" s="120">
        <f>'статус жінки'!F23</f>
        <v>243</v>
      </c>
      <c r="E21" s="120">
        <f>'облік жінки'!D23</f>
        <v>56</v>
      </c>
      <c r="F21" s="119">
        <f t="shared" si="2"/>
        <v>84</v>
      </c>
      <c r="G21" s="121">
        <f>'статус жінки'!K23</f>
        <v>10</v>
      </c>
      <c r="H21" s="120">
        <f>'статус жінки'!L23</f>
        <v>74</v>
      </c>
      <c r="I21" s="120">
        <f>'облік жінки'!G23</f>
        <v>0</v>
      </c>
      <c r="J21" s="119">
        <f t="shared" si="3"/>
        <v>168</v>
      </c>
      <c r="K21" s="121">
        <f>'статус усього'!K23</f>
        <v>22</v>
      </c>
      <c r="L21" s="120">
        <f>'статус усього'!L23</f>
        <v>146</v>
      </c>
      <c r="M21" s="120">
        <f>'облік усього'!G23</f>
        <v>0</v>
      </c>
      <c r="N21" s="120">
        <f>'облік усього'!H23</f>
        <v>0</v>
      </c>
    </row>
    <row r="22" spans="2:14" ht="18.75">
      <c r="B22" s="234" t="s">
        <v>152</v>
      </c>
      <c r="C22" s="119">
        <f t="shared" si="1"/>
        <v>179</v>
      </c>
      <c r="D22" s="120">
        <f>'статус жінки'!F24</f>
        <v>132</v>
      </c>
      <c r="E22" s="120">
        <f>'облік жінки'!D24</f>
        <v>47</v>
      </c>
      <c r="F22" s="119">
        <f t="shared" si="2"/>
        <v>55</v>
      </c>
      <c r="G22" s="121">
        <f>'статус жінки'!K24</f>
        <v>39</v>
      </c>
      <c r="H22" s="120">
        <f>'статус жінки'!L24</f>
        <v>16</v>
      </c>
      <c r="I22" s="120">
        <f>'облік жінки'!G24</f>
        <v>0</v>
      </c>
      <c r="J22" s="119">
        <f t="shared" si="3"/>
        <v>160</v>
      </c>
      <c r="K22" s="121">
        <f>'статус усього'!K24</f>
        <v>101</v>
      </c>
      <c r="L22" s="120">
        <f>'статус усього'!L24</f>
        <v>59</v>
      </c>
      <c r="M22" s="120">
        <f>'облік усього'!G24</f>
        <v>0</v>
      </c>
      <c r="N22" s="120">
        <f>'облік усього'!H24</f>
        <v>0</v>
      </c>
    </row>
    <row r="23" spans="2:14" ht="18.75">
      <c r="B23" s="234" t="s">
        <v>167</v>
      </c>
      <c r="C23" s="119">
        <f t="shared" si="1"/>
        <v>197</v>
      </c>
      <c r="D23" s="120">
        <f>'статус жінки'!F25</f>
        <v>118</v>
      </c>
      <c r="E23" s="120">
        <f>'облік жінки'!D25</f>
        <v>79</v>
      </c>
      <c r="F23" s="119">
        <f t="shared" si="2"/>
        <v>108</v>
      </c>
      <c r="G23" s="121">
        <f>'статус жінки'!K25</f>
        <v>48</v>
      </c>
      <c r="H23" s="120">
        <f>'статус жінки'!L25</f>
        <v>54</v>
      </c>
      <c r="I23" s="120">
        <f>'облік жінки'!G25</f>
        <v>6</v>
      </c>
      <c r="J23" s="119">
        <f t="shared" si="3"/>
        <v>334</v>
      </c>
      <c r="K23" s="121">
        <f>'статус усього'!K25</f>
        <v>142</v>
      </c>
      <c r="L23" s="120">
        <f>'статус усього'!L25</f>
        <v>176</v>
      </c>
      <c r="M23" s="120">
        <f>'облік усього'!G25</f>
        <v>11</v>
      </c>
      <c r="N23" s="120">
        <f>'облік усього'!H25</f>
        <v>5</v>
      </c>
    </row>
    <row r="24" spans="2:14" ht="18.75">
      <c r="B24" s="234" t="s">
        <v>153</v>
      </c>
      <c r="C24" s="119">
        <f t="shared" si="1"/>
        <v>262</v>
      </c>
      <c r="D24" s="120">
        <f>'статус жінки'!F26</f>
        <v>169</v>
      </c>
      <c r="E24" s="120">
        <f>'облік жінки'!D26</f>
        <v>93</v>
      </c>
      <c r="F24" s="119">
        <f t="shared" si="2"/>
        <v>86</v>
      </c>
      <c r="G24" s="121">
        <f>'статус жінки'!K26</f>
        <v>0</v>
      </c>
      <c r="H24" s="120">
        <f>'статус жінки'!L26</f>
        <v>86</v>
      </c>
      <c r="I24" s="120">
        <f>'облік жінки'!G26</f>
        <v>0</v>
      </c>
      <c r="J24" s="119">
        <f t="shared" si="3"/>
        <v>187</v>
      </c>
      <c r="K24" s="121">
        <f>'статус усього'!K26</f>
        <v>2</v>
      </c>
      <c r="L24" s="120">
        <f>'статус усього'!L26</f>
        <v>185</v>
      </c>
      <c r="M24" s="120">
        <f>'облік усього'!G26</f>
        <v>0</v>
      </c>
      <c r="N24" s="120">
        <f>'облік усього'!H26</f>
        <v>0</v>
      </c>
    </row>
    <row r="25" spans="2:14" ht="18.75">
      <c r="B25" s="234" t="s">
        <v>154</v>
      </c>
      <c r="C25" s="119">
        <f t="shared" si="1"/>
        <v>307</v>
      </c>
      <c r="D25" s="120">
        <f>'статус жінки'!F27</f>
        <v>255</v>
      </c>
      <c r="E25" s="120">
        <f>'облік жінки'!D27</f>
        <v>52</v>
      </c>
      <c r="F25" s="119">
        <f t="shared" si="2"/>
        <v>74</v>
      </c>
      <c r="G25" s="121">
        <f>'статус жінки'!K27</f>
        <v>6</v>
      </c>
      <c r="H25" s="120">
        <f>'статус жінки'!L27</f>
        <v>68</v>
      </c>
      <c r="I25" s="120">
        <f>'облік жінки'!G27</f>
        <v>0</v>
      </c>
      <c r="J25" s="119">
        <f t="shared" si="3"/>
        <v>172</v>
      </c>
      <c r="K25" s="121">
        <f>'статус усього'!K27</f>
        <v>23</v>
      </c>
      <c r="L25" s="120">
        <f>'статус усього'!L27</f>
        <v>149</v>
      </c>
      <c r="M25" s="120">
        <f>'облік усього'!G27</f>
        <v>0</v>
      </c>
      <c r="N25" s="120">
        <f>'облік усього'!H27</f>
        <v>0</v>
      </c>
    </row>
    <row r="26" spans="2:14" ht="18.75">
      <c r="B26" s="234" t="s">
        <v>168</v>
      </c>
      <c r="C26" s="119">
        <f t="shared" si="1"/>
        <v>218</v>
      </c>
      <c r="D26" s="120">
        <f>'статус жінки'!F28</f>
        <v>180</v>
      </c>
      <c r="E26" s="120">
        <f>'облік жінки'!D28</f>
        <v>38</v>
      </c>
      <c r="F26" s="119">
        <f t="shared" si="2"/>
        <v>89</v>
      </c>
      <c r="G26" s="121">
        <f>'статус жінки'!K28</f>
        <v>10</v>
      </c>
      <c r="H26" s="120">
        <f>'статус жінки'!L28</f>
        <v>79</v>
      </c>
      <c r="I26" s="120">
        <f>'облік жінки'!G28</f>
        <v>0</v>
      </c>
      <c r="J26" s="119">
        <f t="shared" si="3"/>
        <v>133</v>
      </c>
      <c r="K26" s="121">
        <f>'статус усього'!K28</f>
        <v>25</v>
      </c>
      <c r="L26" s="120">
        <f>'статус усього'!L28</f>
        <v>108</v>
      </c>
      <c r="M26" s="120">
        <f>'облік усього'!G28</f>
        <v>0</v>
      </c>
      <c r="N26" s="120">
        <f>'облік усього'!H28</f>
        <v>0</v>
      </c>
    </row>
    <row r="27" spans="2:14" ht="18.75">
      <c r="B27" s="234" t="s">
        <v>155</v>
      </c>
      <c r="C27" s="119">
        <f t="shared" si="1"/>
        <v>295</v>
      </c>
      <c r="D27" s="120">
        <f>'статус жінки'!F29</f>
        <v>160</v>
      </c>
      <c r="E27" s="120">
        <f>'облік жінки'!D29</f>
        <v>135</v>
      </c>
      <c r="F27" s="119">
        <f t="shared" si="2"/>
        <v>22</v>
      </c>
      <c r="G27" s="121">
        <f>'статус жінки'!K29</f>
        <v>11</v>
      </c>
      <c r="H27" s="120">
        <f>'статус жінки'!L29</f>
        <v>11</v>
      </c>
      <c r="I27" s="120">
        <f>'облік жінки'!G29</f>
        <v>0</v>
      </c>
      <c r="J27" s="119">
        <f t="shared" si="3"/>
        <v>76</v>
      </c>
      <c r="K27" s="121">
        <f>'статус усього'!K29</f>
        <v>39</v>
      </c>
      <c r="L27" s="120">
        <f>'статус усього'!L29</f>
        <v>37</v>
      </c>
      <c r="M27" s="120">
        <f>'облік усього'!G29</f>
        <v>0</v>
      </c>
      <c r="N27" s="120">
        <f>'облік усього'!H29</f>
        <v>0</v>
      </c>
    </row>
    <row r="28" spans="2:14" ht="18.75">
      <c r="B28" s="235" t="s">
        <v>156</v>
      </c>
      <c r="C28" s="119">
        <f t="shared" si="1"/>
        <v>349</v>
      </c>
      <c r="D28" s="120">
        <f>'статус жінки'!F30</f>
        <v>246</v>
      </c>
      <c r="E28" s="120">
        <f>'облік жінки'!D30</f>
        <v>103</v>
      </c>
      <c r="F28" s="119">
        <f t="shared" si="2"/>
        <v>8</v>
      </c>
      <c r="G28" s="121">
        <f>'статус жінки'!K30</f>
        <v>6</v>
      </c>
      <c r="H28" s="120">
        <f>'статус жінки'!L30</f>
        <v>2</v>
      </c>
      <c r="I28" s="120">
        <f>'облік жінки'!G30</f>
        <v>0</v>
      </c>
      <c r="J28" s="119">
        <f t="shared" si="3"/>
        <v>39</v>
      </c>
      <c r="K28" s="121">
        <f>'статус усього'!K30</f>
        <v>37</v>
      </c>
      <c r="L28" s="120">
        <f>'статус усього'!L30</f>
        <v>2</v>
      </c>
      <c r="M28" s="120">
        <f>'облік усього'!G30</f>
        <v>0</v>
      </c>
      <c r="N28" s="120">
        <f>'облік усього'!H30</f>
        <v>0</v>
      </c>
    </row>
    <row r="29" spans="2:14" ht="18.75">
      <c r="B29" s="235" t="s">
        <v>157</v>
      </c>
      <c r="C29" s="119">
        <f t="shared" si="1"/>
        <v>116</v>
      </c>
      <c r="D29" s="120">
        <f>'статус жінки'!F31</f>
        <v>77</v>
      </c>
      <c r="E29" s="120">
        <f>'облік жінки'!D31</f>
        <v>39</v>
      </c>
      <c r="F29" s="119">
        <f t="shared" si="2"/>
        <v>20</v>
      </c>
      <c r="G29" s="121">
        <f>'статус жінки'!K31</f>
        <v>17</v>
      </c>
      <c r="H29" s="120">
        <f>'статус жінки'!L31</f>
        <v>3</v>
      </c>
      <c r="I29" s="120">
        <f>'облік жінки'!G31</f>
        <v>0</v>
      </c>
      <c r="J29" s="119">
        <f t="shared" si="3"/>
        <v>94</v>
      </c>
      <c r="K29" s="121">
        <f>'статус усього'!K31</f>
        <v>61</v>
      </c>
      <c r="L29" s="120">
        <f>'статус усього'!L31</f>
        <v>33</v>
      </c>
      <c r="M29" s="120">
        <f>'облік усього'!G31</f>
        <v>0</v>
      </c>
      <c r="N29" s="120">
        <f>'облік усього'!H31</f>
        <v>0</v>
      </c>
    </row>
    <row r="30" spans="2:14" ht="18.75">
      <c r="B30" s="235" t="s">
        <v>169</v>
      </c>
      <c r="C30" s="119">
        <f t="shared" si="1"/>
        <v>166</v>
      </c>
      <c r="D30" s="120">
        <f>'статус жінки'!F32</f>
        <v>83</v>
      </c>
      <c r="E30" s="120">
        <f>'облік жінки'!D32</f>
        <v>83</v>
      </c>
      <c r="F30" s="119">
        <f t="shared" si="2"/>
        <v>103</v>
      </c>
      <c r="G30" s="121">
        <f>'статус жінки'!K32</f>
        <v>40</v>
      </c>
      <c r="H30" s="120">
        <f>'статус жінки'!L32</f>
        <v>63</v>
      </c>
      <c r="I30" s="120">
        <f>'облік жінки'!G32</f>
        <v>0</v>
      </c>
      <c r="J30" s="119">
        <f t="shared" si="3"/>
        <v>285</v>
      </c>
      <c r="K30" s="121">
        <f>'статус усього'!K32</f>
        <v>105</v>
      </c>
      <c r="L30" s="120">
        <f>'статус усього'!L32</f>
        <v>180</v>
      </c>
      <c r="M30" s="120">
        <f>'облік усього'!G32</f>
        <v>0</v>
      </c>
      <c r="N30" s="120">
        <f>'облік усього'!H32</f>
        <v>0</v>
      </c>
    </row>
    <row r="31" spans="2:14" ht="18.75">
      <c r="B31" s="235" t="s">
        <v>170</v>
      </c>
      <c r="C31" s="119">
        <f t="shared" si="1"/>
        <v>144</v>
      </c>
      <c r="D31" s="120">
        <f>'статус жінки'!F33</f>
        <v>115</v>
      </c>
      <c r="E31" s="120">
        <f>'облік жінки'!D33</f>
        <v>29</v>
      </c>
      <c r="F31" s="119">
        <f t="shared" si="2"/>
        <v>55</v>
      </c>
      <c r="G31" s="121">
        <f>'статус жінки'!K33</f>
        <v>7</v>
      </c>
      <c r="H31" s="120">
        <f>'статус жінки'!L33</f>
        <v>48</v>
      </c>
      <c r="I31" s="120">
        <f>'облік жінки'!G33</f>
        <v>0</v>
      </c>
      <c r="J31" s="119">
        <f t="shared" si="3"/>
        <v>268</v>
      </c>
      <c r="K31" s="121">
        <f>'статус усього'!K33</f>
        <v>40</v>
      </c>
      <c r="L31" s="120">
        <f>'статус усього'!L33</f>
        <v>228</v>
      </c>
      <c r="M31" s="120">
        <f>'облік усього'!G33</f>
        <v>0</v>
      </c>
      <c r="N31" s="120">
        <f>'облік усього'!H33</f>
        <v>0</v>
      </c>
    </row>
    <row r="32" spans="2:14" ht="18.75">
      <c r="B32" s="235" t="s">
        <v>158</v>
      </c>
      <c r="C32" s="119">
        <f t="shared" si="1"/>
        <v>400</v>
      </c>
      <c r="D32" s="120">
        <f>'статус жінки'!F34</f>
        <v>282</v>
      </c>
      <c r="E32" s="120">
        <f>'облік жінки'!D34</f>
        <v>118</v>
      </c>
      <c r="F32" s="119">
        <f t="shared" si="2"/>
        <v>145</v>
      </c>
      <c r="G32" s="121">
        <f>'статус жінки'!K34</f>
        <v>15</v>
      </c>
      <c r="H32" s="120">
        <f>'статус жінки'!L34</f>
        <v>130</v>
      </c>
      <c r="I32" s="120">
        <f>'облік жінки'!G34</f>
        <v>0</v>
      </c>
      <c r="J32" s="119">
        <f t="shared" si="3"/>
        <v>206</v>
      </c>
      <c r="K32" s="121">
        <f>'статус усього'!K34</f>
        <v>56</v>
      </c>
      <c r="L32" s="120">
        <f>'статус усього'!L34</f>
        <v>150</v>
      </c>
      <c r="M32" s="120">
        <f>'облік усього'!G34</f>
        <v>0</v>
      </c>
      <c r="N32" s="120">
        <f>'облік усього'!H34</f>
        <v>0</v>
      </c>
    </row>
    <row r="33" spans="2:14" ht="18.75">
      <c r="B33" s="235" t="s">
        <v>171</v>
      </c>
      <c r="C33" s="119">
        <f t="shared" si="1"/>
        <v>321</v>
      </c>
      <c r="D33" s="120">
        <f>'статус жінки'!F35</f>
        <v>244</v>
      </c>
      <c r="E33" s="120">
        <f>'облік жінки'!D35</f>
        <v>77</v>
      </c>
      <c r="F33" s="119">
        <f t="shared" si="2"/>
        <v>86</v>
      </c>
      <c r="G33" s="121">
        <f>'статус жінки'!K35</f>
        <v>34</v>
      </c>
      <c r="H33" s="120">
        <f>'статус жінки'!L35</f>
        <v>52</v>
      </c>
      <c r="I33" s="120">
        <f>'облік жінки'!G35</f>
        <v>0</v>
      </c>
      <c r="J33" s="119">
        <f t="shared" si="3"/>
        <v>140</v>
      </c>
      <c r="K33" s="121">
        <f>'статус усього'!K35</f>
        <v>65</v>
      </c>
      <c r="L33" s="120">
        <f>'статус усього'!L35</f>
        <v>75</v>
      </c>
      <c r="M33" s="120">
        <f>'облік усього'!G35</f>
        <v>0</v>
      </c>
      <c r="N33" s="120">
        <f>'облік усього'!H35</f>
        <v>0</v>
      </c>
    </row>
    <row r="34" spans="2:14" ht="18.75">
      <c r="B34" s="235" t="s">
        <v>173</v>
      </c>
      <c r="C34" s="119">
        <f t="shared" si="1"/>
        <v>3338</v>
      </c>
      <c r="D34" s="120">
        <f>'статус жінки'!F36</f>
        <v>1420</v>
      </c>
      <c r="E34" s="120">
        <f>'облік жінки'!D36</f>
        <v>1918</v>
      </c>
      <c r="F34" s="119">
        <f t="shared" si="2"/>
        <v>342</v>
      </c>
      <c r="G34" s="121">
        <f>'статус жінки'!K36</f>
        <v>0</v>
      </c>
      <c r="H34" s="120">
        <f>'статус жінки'!L36</f>
        <v>341</v>
      </c>
      <c r="I34" s="120">
        <f>'облік жінки'!G36</f>
        <v>1</v>
      </c>
      <c r="J34" s="119">
        <f t="shared" si="3"/>
        <v>511</v>
      </c>
      <c r="K34" s="121">
        <f>'статус усього'!K36</f>
        <v>0</v>
      </c>
      <c r="L34" s="120">
        <f>'статус усього'!L36</f>
        <v>508</v>
      </c>
      <c r="M34" s="120">
        <f>'облік усього'!G36</f>
        <v>0</v>
      </c>
      <c r="N34" s="120">
        <f>'облік усього'!H36</f>
        <v>3</v>
      </c>
    </row>
    <row r="35" spans="2:14" ht="18.75">
      <c r="B35" s="235" t="s">
        <v>159</v>
      </c>
      <c r="C35" s="119">
        <f t="shared" si="1"/>
        <v>0</v>
      </c>
      <c r="D35" s="120">
        <f>'статус жінки'!F37</f>
        <v>0</v>
      </c>
      <c r="E35" s="120">
        <f>'облік жінки'!D37</f>
        <v>0</v>
      </c>
      <c r="F35" s="119">
        <f t="shared" si="2"/>
        <v>0</v>
      </c>
      <c r="G35" s="121">
        <f>'статус жінки'!K37</f>
        <v>0</v>
      </c>
      <c r="H35" s="120">
        <f>'статус жінки'!L37</f>
        <v>0</v>
      </c>
      <c r="I35" s="120">
        <f>'облік жінки'!G37</f>
        <v>0</v>
      </c>
      <c r="J35" s="119">
        <f t="shared" si="3"/>
        <v>0</v>
      </c>
      <c r="K35" s="121">
        <f>'статус усього'!K37</f>
        <v>0</v>
      </c>
      <c r="L35" s="120">
        <f>'статус усього'!L37</f>
        <v>0</v>
      </c>
      <c r="M35" s="120">
        <f>'облік усього'!G37</f>
        <v>0</v>
      </c>
      <c r="N35" s="120">
        <f>'облік усього'!H37</f>
        <v>0</v>
      </c>
    </row>
  </sheetData>
  <mergeCells count="4">
    <mergeCell ref="B2:B3"/>
    <mergeCell ref="C2:E2"/>
    <mergeCell ref="F2:I2"/>
    <mergeCell ref="J2:N2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T37"/>
  <sheetViews>
    <sheetView zoomScale="75" zoomScaleNormal="75" workbookViewId="0" topLeftCell="A1">
      <selection activeCell="A8" sqref="A8:A37"/>
    </sheetView>
  </sheetViews>
  <sheetFormatPr defaultColWidth="9.140625" defaultRowHeight="15"/>
  <cols>
    <col min="1" max="1" width="24.28125" style="140" customWidth="1"/>
    <col min="2" max="2" width="9.57421875" style="139" customWidth="1"/>
    <col min="3" max="3" width="9.57421875" style="136" customWidth="1"/>
    <col min="4" max="4" width="8.140625" style="136" customWidth="1"/>
    <col min="5" max="5" width="8.421875" style="136" customWidth="1"/>
    <col min="6" max="6" width="9.8515625" style="136" customWidth="1"/>
    <col min="7" max="7" width="11.28125" style="136" customWidth="1"/>
    <col min="8" max="8" width="17.00390625" style="136" customWidth="1"/>
    <col min="9" max="9" width="16.8515625" style="136" customWidth="1"/>
    <col min="10" max="10" width="12.140625" style="136" customWidth="1"/>
    <col min="11" max="11" width="11.7109375" style="136" customWidth="1"/>
    <col min="12" max="12" width="10.140625" style="136" customWidth="1"/>
    <col min="13" max="13" width="9.57421875" style="136" customWidth="1"/>
    <col min="14" max="14" width="11.421875" style="136" customWidth="1"/>
    <col min="15" max="15" width="10.7109375" style="136" customWidth="1"/>
    <col min="16" max="16" width="8.57421875" style="136" customWidth="1"/>
    <col min="17" max="17" width="10.421875" style="136" customWidth="1"/>
    <col min="18" max="19" width="11.8515625" style="136" customWidth="1"/>
    <col min="20" max="20" width="10.28125" style="136" customWidth="1"/>
    <col min="21" max="16384" width="9.140625" style="139" customWidth="1"/>
  </cols>
  <sheetData>
    <row r="1" spans="2:20" s="122" customFormat="1" ht="33.75" customHeight="1">
      <c r="B1" s="276" t="s">
        <v>172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123"/>
      <c r="N1" s="123"/>
      <c r="O1" s="123"/>
      <c r="P1" s="123"/>
      <c r="Q1" s="123"/>
      <c r="R1" s="123"/>
      <c r="S1" s="123"/>
      <c r="T1" s="124" t="s">
        <v>89</v>
      </c>
    </row>
    <row r="2" spans="1:20" s="122" customFormat="1" ht="16.5" customHeight="1">
      <c r="A2" s="125" t="s">
        <v>127</v>
      </c>
      <c r="B2" s="125"/>
      <c r="C2" s="125"/>
      <c r="D2" s="126"/>
      <c r="E2" s="126"/>
      <c r="F2" s="126"/>
      <c r="G2" s="126"/>
      <c r="H2" s="126"/>
      <c r="I2" s="126"/>
      <c r="J2" s="126"/>
      <c r="K2" s="127" t="s">
        <v>91</v>
      </c>
      <c r="L2" s="127"/>
      <c r="M2" s="127"/>
      <c r="N2" s="126"/>
      <c r="O2" s="126"/>
      <c r="P2" s="126"/>
      <c r="Q2" s="126"/>
      <c r="R2" s="126"/>
      <c r="S2" s="126"/>
      <c r="T2" s="127"/>
    </row>
    <row r="3" spans="1:20" s="122" customFormat="1" ht="16.5" customHeight="1">
      <c r="A3" s="277"/>
      <c r="B3" s="271" t="s">
        <v>92</v>
      </c>
      <c r="C3" s="271" t="s">
        <v>93</v>
      </c>
      <c r="D3" s="271" t="s">
        <v>94</v>
      </c>
      <c r="E3" s="128" t="s">
        <v>95</v>
      </c>
      <c r="F3" s="271" t="s">
        <v>96</v>
      </c>
      <c r="G3" s="271" t="s">
        <v>97</v>
      </c>
      <c r="H3" s="274" t="s">
        <v>98</v>
      </c>
      <c r="I3" s="274" t="s">
        <v>99</v>
      </c>
      <c r="J3" s="271" t="s">
        <v>100</v>
      </c>
      <c r="K3" s="271" t="s">
        <v>101</v>
      </c>
      <c r="L3" s="271" t="s">
        <v>102</v>
      </c>
      <c r="M3" s="239" t="s">
        <v>103</v>
      </c>
      <c r="N3" s="275" t="s">
        <v>104</v>
      </c>
      <c r="O3" s="275" t="s">
        <v>105</v>
      </c>
      <c r="P3" s="270" t="s">
        <v>106</v>
      </c>
      <c r="Q3" s="267" t="s">
        <v>95</v>
      </c>
      <c r="R3" s="268"/>
      <c r="S3" s="268"/>
      <c r="T3" s="238"/>
    </row>
    <row r="4" spans="1:20" s="224" customFormat="1" ht="27" customHeight="1">
      <c r="A4" s="278"/>
      <c r="B4" s="272"/>
      <c r="C4" s="272"/>
      <c r="D4" s="272"/>
      <c r="E4" s="239" t="s">
        <v>107</v>
      </c>
      <c r="F4" s="272"/>
      <c r="G4" s="280"/>
      <c r="H4" s="274"/>
      <c r="I4" s="274"/>
      <c r="J4" s="272"/>
      <c r="K4" s="272"/>
      <c r="L4" s="272"/>
      <c r="M4" s="239"/>
      <c r="N4" s="275"/>
      <c r="O4" s="275"/>
      <c r="P4" s="270"/>
      <c r="Q4" s="236" t="s">
        <v>108</v>
      </c>
      <c r="R4" s="237" t="s">
        <v>109</v>
      </c>
      <c r="S4" s="237" t="s">
        <v>110</v>
      </c>
      <c r="T4" s="270" t="s">
        <v>111</v>
      </c>
    </row>
    <row r="5" spans="1:20" s="224" customFormat="1" ht="97.5" customHeight="1">
      <c r="A5" s="279"/>
      <c r="B5" s="273"/>
      <c r="C5" s="273"/>
      <c r="D5" s="273"/>
      <c r="E5" s="239"/>
      <c r="F5" s="273"/>
      <c r="G5" s="281"/>
      <c r="H5" s="274"/>
      <c r="I5" s="274"/>
      <c r="J5" s="273"/>
      <c r="K5" s="273"/>
      <c r="L5" s="273"/>
      <c r="M5" s="239"/>
      <c r="N5" s="275"/>
      <c r="O5" s="275"/>
      <c r="P5" s="270"/>
      <c r="Q5" s="236"/>
      <c r="R5" s="269"/>
      <c r="S5" s="269"/>
      <c r="T5" s="270"/>
    </row>
    <row r="6" spans="1:20" s="122" customFormat="1" ht="14.25" customHeight="1">
      <c r="A6" s="131" t="s">
        <v>1</v>
      </c>
      <c r="B6" s="132">
        <v>1</v>
      </c>
      <c r="C6" s="132">
        <v>2</v>
      </c>
      <c r="D6" s="132">
        <v>3</v>
      </c>
      <c r="E6" s="132">
        <v>4</v>
      </c>
      <c r="F6" s="132">
        <v>5</v>
      </c>
      <c r="G6" s="132">
        <v>6</v>
      </c>
      <c r="H6" s="132">
        <v>7</v>
      </c>
      <c r="I6" s="132">
        <v>8</v>
      </c>
      <c r="J6" s="132">
        <v>9</v>
      </c>
      <c r="K6" s="132">
        <v>10</v>
      </c>
      <c r="L6" s="132">
        <v>11</v>
      </c>
      <c r="M6" s="132">
        <v>12</v>
      </c>
      <c r="N6" s="132">
        <v>13</v>
      </c>
      <c r="O6" s="132">
        <v>14</v>
      </c>
      <c r="P6" s="132">
        <v>15</v>
      </c>
      <c r="Q6" s="132">
        <v>16</v>
      </c>
      <c r="R6" s="132">
        <v>17</v>
      </c>
      <c r="S6" s="132">
        <v>18</v>
      </c>
      <c r="T6" s="132">
        <v>19</v>
      </c>
    </row>
    <row r="7" spans="1:20" s="228" customFormat="1" ht="25.5" customHeight="1">
      <c r="A7" s="225" t="s">
        <v>112</v>
      </c>
      <c r="B7" s="226">
        <v>20346</v>
      </c>
      <c r="C7" s="227">
        <v>25574</v>
      </c>
      <c r="D7" s="227">
        <v>45920</v>
      </c>
      <c r="E7" s="227">
        <v>40248</v>
      </c>
      <c r="F7" s="227">
        <v>16885</v>
      </c>
      <c r="G7" s="227">
        <v>84</v>
      </c>
      <c r="H7" s="227">
        <v>137</v>
      </c>
      <c r="I7" s="227">
        <v>342</v>
      </c>
      <c r="J7" s="227">
        <v>6855</v>
      </c>
      <c r="K7" s="227">
        <v>1573</v>
      </c>
      <c r="L7" s="227">
        <v>3941</v>
      </c>
      <c r="M7" s="227">
        <v>43943</v>
      </c>
      <c r="N7" s="227">
        <v>0</v>
      </c>
      <c r="O7" s="227">
        <v>0</v>
      </c>
      <c r="P7" s="227">
        <v>15125</v>
      </c>
      <c r="Q7" s="227">
        <v>221</v>
      </c>
      <c r="R7" s="227">
        <v>2</v>
      </c>
      <c r="S7" s="227">
        <v>84</v>
      </c>
      <c r="T7" s="227">
        <v>12873</v>
      </c>
    </row>
    <row r="8" spans="1:20" s="136" customFormat="1" ht="15.75">
      <c r="A8" s="229" t="s">
        <v>141</v>
      </c>
      <c r="B8" s="230">
        <v>1348</v>
      </c>
      <c r="C8" s="134">
        <v>1415</v>
      </c>
      <c r="D8" s="134">
        <v>2763</v>
      </c>
      <c r="E8" s="134">
        <v>2613</v>
      </c>
      <c r="F8" s="134">
        <v>689</v>
      </c>
      <c r="G8" s="134">
        <v>0</v>
      </c>
      <c r="H8" s="134">
        <v>2</v>
      </c>
      <c r="I8" s="134">
        <v>1</v>
      </c>
      <c r="J8" s="134">
        <v>157</v>
      </c>
      <c r="K8" s="134">
        <v>46</v>
      </c>
      <c r="L8" s="134">
        <v>169</v>
      </c>
      <c r="M8" s="134">
        <v>2532</v>
      </c>
      <c r="N8" s="134">
        <v>0</v>
      </c>
      <c r="O8" s="134">
        <v>0</v>
      </c>
      <c r="P8" s="134">
        <v>998</v>
      </c>
      <c r="Q8" s="134">
        <v>32</v>
      </c>
      <c r="R8" s="134">
        <v>0</v>
      </c>
      <c r="S8" s="134">
        <v>3</v>
      </c>
      <c r="T8" s="134">
        <v>902</v>
      </c>
    </row>
    <row r="9" spans="1:20" s="136" customFormat="1" ht="15.75">
      <c r="A9" s="231" t="s">
        <v>142</v>
      </c>
      <c r="B9" s="135">
        <v>914</v>
      </c>
      <c r="C9" s="135">
        <v>769</v>
      </c>
      <c r="D9" s="135">
        <v>1683</v>
      </c>
      <c r="E9" s="135">
        <v>1549</v>
      </c>
      <c r="F9" s="135">
        <v>629</v>
      </c>
      <c r="G9" s="135">
        <v>2</v>
      </c>
      <c r="H9" s="135">
        <v>3</v>
      </c>
      <c r="I9" s="135">
        <v>3</v>
      </c>
      <c r="J9" s="135">
        <v>221</v>
      </c>
      <c r="K9" s="135">
        <v>34</v>
      </c>
      <c r="L9" s="135">
        <v>228</v>
      </c>
      <c r="M9" s="135">
        <v>1593</v>
      </c>
      <c r="N9" s="135">
        <v>0</v>
      </c>
      <c r="O9" s="135">
        <v>0</v>
      </c>
      <c r="P9" s="135">
        <v>518</v>
      </c>
      <c r="Q9" s="135">
        <v>0</v>
      </c>
      <c r="R9" s="135">
        <v>0</v>
      </c>
      <c r="S9" s="135">
        <v>1</v>
      </c>
      <c r="T9" s="135">
        <v>447</v>
      </c>
    </row>
    <row r="10" spans="1:20" s="136" customFormat="1" ht="15.75">
      <c r="A10" s="231" t="s">
        <v>143</v>
      </c>
      <c r="B10" s="135">
        <v>540</v>
      </c>
      <c r="C10" s="135">
        <v>725</v>
      </c>
      <c r="D10" s="135">
        <v>1265</v>
      </c>
      <c r="E10" s="135">
        <v>1096</v>
      </c>
      <c r="F10" s="135">
        <v>438</v>
      </c>
      <c r="G10" s="135">
        <v>2</v>
      </c>
      <c r="H10" s="135">
        <v>10</v>
      </c>
      <c r="I10" s="135">
        <v>26</v>
      </c>
      <c r="J10" s="135">
        <v>233</v>
      </c>
      <c r="K10" s="135">
        <v>49</v>
      </c>
      <c r="L10" s="135">
        <v>156</v>
      </c>
      <c r="M10" s="135">
        <v>1246</v>
      </c>
      <c r="N10" s="135">
        <v>0</v>
      </c>
      <c r="O10" s="135">
        <v>0</v>
      </c>
      <c r="P10" s="135">
        <v>424</v>
      </c>
      <c r="Q10" s="135">
        <v>3</v>
      </c>
      <c r="R10" s="135">
        <v>0</v>
      </c>
      <c r="S10" s="135">
        <v>0</v>
      </c>
      <c r="T10" s="135">
        <v>360</v>
      </c>
    </row>
    <row r="11" spans="1:20" s="136" customFormat="1" ht="15.75">
      <c r="A11" s="231" t="s">
        <v>144</v>
      </c>
      <c r="B11" s="135">
        <v>671</v>
      </c>
      <c r="C11" s="135">
        <v>1180</v>
      </c>
      <c r="D11" s="135">
        <v>1851</v>
      </c>
      <c r="E11" s="135">
        <v>1670</v>
      </c>
      <c r="F11" s="135">
        <v>842</v>
      </c>
      <c r="G11" s="135">
        <v>2</v>
      </c>
      <c r="H11" s="135">
        <v>0</v>
      </c>
      <c r="I11" s="135">
        <v>0</v>
      </c>
      <c r="J11" s="135">
        <v>349</v>
      </c>
      <c r="K11" s="135">
        <v>175</v>
      </c>
      <c r="L11" s="135">
        <v>203</v>
      </c>
      <c r="M11" s="135">
        <v>1796</v>
      </c>
      <c r="N11" s="135">
        <v>0</v>
      </c>
      <c r="O11" s="135">
        <v>0</v>
      </c>
      <c r="P11" s="135">
        <v>530</v>
      </c>
      <c r="Q11" s="135">
        <v>1</v>
      </c>
      <c r="R11" s="135">
        <v>0</v>
      </c>
      <c r="S11" s="135">
        <v>0</v>
      </c>
      <c r="T11" s="135">
        <v>471</v>
      </c>
    </row>
    <row r="12" spans="1:20" s="136" customFormat="1" ht="15.75">
      <c r="A12" s="231" t="s">
        <v>145</v>
      </c>
      <c r="B12" s="135">
        <v>427</v>
      </c>
      <c r="C12" s="135">
        <v>887</v>
      </c>
      <c r="D12" s="135">
        <v>1314</v>
      </c>
      <c r="E12" s="135">
        <v>1090</v>
      </c>
      <c r="F12" s="135">
        <v>421</v>
      </c>
      <c r="G12" s="135">
        <v>3</v>
      </c>
      <c r="H12" s="135">
        <v>4</v>
      </c>
      <c r="I12" s="135">
        <v>3</v>
      </c>
      <c r="J12" s="135">
        <v>225</v>
      </c>
      <c r="K12" s="135">
        <v>108</v>
      </c>
      <c r="L12" s="135">
        <v>18</v>
      </c>
      <c r="M12" s="135">
        <v>1277</v>
      </c>
      <c r="N12" s="135">
        <v>0</v>
      </c>
      <c r="O12" s="135">
        <v>0</v>
      </c>
      <c r="P12" s="135">
        <v>500</v>
      </c>
      <c r="Q12" s="135">
        <v>3</v>
      </c>
      <c r="R12" s="135">
        <v>0</v>
      </c>
      <c r="S12" s="135">
        <v>0</v>
      </c>
      <c r="T12" s="135">
        <v>393</v>
      </c>
    </row>
    <row r="13" spans="1:20" s="136" customFormat="1" ht="15.75">
      <c r="A13" s="231" t="s">
        <v>162</v>
      </c>
      <c r="B13" s="137">
        <v>811</v>
      </c>
      <c r="C13" s="135">
        <v>868</v>
      </c>
      <c r="D13" s="135">
        <v>1679</v>
      </c>
      <c r="E13" s="135">
        <v>1564</v>
      </c>
      <c r="F13" s="135">
        <v>910</v>
      </c>
      <c r="G13" s="135">
        <v>1</v>
      </c>
      <c r="H13" s="135">
        <v>6</v>
      </c>
      <c r="I13" s="135">
        <v>6</v>
      </c>
      <c r="J13" s="135">
        <v>415</v>
      </c>
      <c r="K13" s="135">
        <v>106</v>
      </c>
      <c r="L13" s="135">
        <v>59</v>
      </c>
      <c r="M13" s="135">
        <v>1656</v>
      </c>
      <c r="N13" s="135">
        <v>0</v>
      </c>
      <c r="O13" s="135">
        <v>0</v>
      </c>
      <c r="P13" s="135">
        <v>281</v>
      </c>
      <c r="Q13" s="135">
        <v>1</v>
      </c>
      <c r="R13" s="135">
        <v>0</v>
      </c>
      <c r="S13" s="135">
        <v>0</v>
      </c>
      <c r="T13" s="135">
        <v>245</v>
      </c>
    </row>
    <row r="14" spans="1:20" s="136" customFormat="1" ht="15.75">
      <c r="A14" s="231" t="s">
        <v>146</v>
      </c>
      <c r="B14" s="135">
        <v>684</v>
      </c>
      <c r="C14" s="135">
        <v>1098</v>
      </c>
      <c r="D14" s="135">
        <v>1782</v>
      </c>
      <c r="E14" s="135">
        <v>1401</v>
      </c>
      <c r="F14" s="135">
        <v>710</v>
      </c>
      <c r="G14" s="135">
        <v>2</v>
      </c>
      <c r="H14" s="135">
        <v>3</v>
      </c>
      <c r="I14" s="135">
        <v>12</v>
      </c>
      <c r="J14" s="135">
        <v>247</v>
      </c>
      <c r="K14" s="135">
        <v>18</v>
      </c>
      <c r="L14" s="135">
        <v>200</v>
      </c>
      <c r="M14" s="135">
        <v>1757</v>
      </c>
      <c r="N14" s="135">
        <v>0</v>
      </c>
      <c r="O14" s="135">
        <v>0</v>
      </c>
      <c r="P14" s="135">
        <v>653</v>
      </c>
      <c r="Q14" s="135">
        <v>1</v>
      </c>
      <c r="R14" s="135">
        <v>0</v>
      </c>
      <c r="S14" s="135">
        <v>1</v>
      </c>
      <c r="T14" s="135">
        <v>517</v>
      </c>
    </row>
    <row r="15" spans="1:20" s="136" customFormat="1" ht="15.75">
      <c r="A15" s="231" t="s">
        <v>147</v>
      </c>
      <c r="B15" s="135">
        <v>642</v>
      </c>
      <c r="C15" s="135">
        <v>961</v>
      </c>
      <c r="D15" s="135">
        <v>1603</v>
      </c>
      <c r="E15" s="135">
        <v>1420</v>
      </c>
      <c r="F15" s="135">
        <v>455</v>
      </c>
      <c r="G15" s="135">
        <v>2</v>
      </c>
      <c r="H15" s="135">
        <v>0</v>
      </c>
      <c r="I15" s="135">
        <v>0</v>
      </c>
      <c r="J15" s="135">
        <v>145</v>
      </c>
      <c r="K15" s="135">
        <v>30</v>
      </c>
      <c r="L15" s="135">
        <v>76</v>
      </c>
      <c r="M15" s="135">
        <v>1524</v>
      </c>
      <c r="N15" s="135">
        <v>0</v>
      </c>
      <c r="O15" s="135">
        <v>0</v>
      </c>
      <c r="P15" s="135">
        <v>553</v>
      </c>
      <c r="Q15" s="135">
        <v>1</v>
      </c>
      <c r="R15" s="135">
        <v>0</v>
      </c>
      <c r="S15" s="135">
        <v>0</v>
      </c>
      <c r="T15" s="135">
        <v>439</v>
      </c>
    </row>
    <row r="16" spans="1:20" s="136" customFormat="1" ht="15.75">
      <c r="A16" s="231" t="s">
        <v>148</v>
      </c>
      <c r="B16" s="135">
        <v>849</v>
      </c>
      <c r="C16" s="135">
        <v>1071</v>
      </c>
      <c r="D16" s="135">
        <v>1920</v>
      </c>
      <c r="E16" s="135">
        <v>1862</v>
      </c>
      <c r="F16" s="135">
        <v>618</v>
      </c>
      <c r="G16" s="135">
        <v>2</v>
      </c>
      <c r="H16" s="135">
        <v>3</v>
      </c>
      <c r="I16" s="135">
        <v>2</v>
      </c>
      <c r="J16" s="135">
        <v>250</v>
      </c>
      <c r="K16" s="135">
        <v>32</v>
      </c>
      <c r="L16" s="135">
        <v>236</v>
      </c>
      <c r="M16" s="135">
        <v>1908</v>
      </c>
      <c r="N16" s="135">
        <v>0</v>
      </c>
      <c r="O16" s="135">
        <v>0</v>
      </c>
      <c r="P16" s="135">
        <v>649</v>
      </c>
      <c r="Q16" s="135">
        <v>0</v>
      </c>
      <c r="R16" s="135">
        <v>1</v>
      </c>
      <c r="S16" s="135">
        <v>2</v>
      </c>
      <c r="T16" s="135">
        <v>603</v>
      </c>
    </row>
    <row r="17" spans="1:20" s="136" customFormat="1" ht="15.75">
      <c r="A17" s="231" t="s">
        <v>163</v>
      </c>
      <c r="B17" s="135">
        <v>452</v>
      </c>
      <c r="C17" s="135">
        <v>378</v>
      </c>
      <c r="D17" s="135">
        <v>830</v>
      </c>
      <c r="E17" s="135">
        <v>708</v>
      </c>
      <c r="F17" s="135">
        <v>395</v>
      </c>
      <c r="G17" s="135">
        <v>3</v>
      </c>
      <c r="H17" s="135">
        <v>4</v>
      </c>
      <c r="I17" s="135">
        <v>4</v>
      </c>
      <c r="J17" s="135">
        <v>202</v>
      </c>
      <c r="K17" s="135">
        <v>60</v>
      </c>
      <c r="L17" s="135">
        <v>101</v>
      </c>
      <c r="M17" s="135">
        <v>766</v>
      </c>
      <c r="N17" s="135">
        <v>0</v>
      </c>
      <c r="O17" s="135">
        <v>0</v>
      </c>
      <c r="P17" s="135">
        <v>202</v>
      </c>
      <c r="Q17" s="135">
        <v>3</v>
      </c>
      <c r="R17" s="135">
        <v>0</v>
      </c>
      <c r="S17" s="135">
        <v>0</v>
      </c>
      <c r="T17" s="135">
        <v>143</v>
      </c>
    </row>
    <row r="18" spans="1:20" s="136" customFormat="1" ht="15.75">
      <c r="A18" s="231" t="s">
        <v>149</v>
      </c>
      <c r="B18" s="135">
        <v>448</v>
      </c>
      <c r="C18" s="135">
        <v>667</v>
      </c>
      <c r="D18" s="135">
        <v>1115</v>
      </c>
      <c r="E18" s="135">
        <v>1054</v>
      </c>
      <c r="F18" s="135">
        <v>511</v>
      </c>
      <c r="G18" s="135">
        <v>4</v>
      </c>
      <c r="H18" s="135">
        <v>0</v>
      </c>
      <c r="I18" s="135">
        <v>2</v>
      </c>
      <c r="J18" s="135">
        <v>175</v>
      </c>
      <c r="K18" s="135">
        <v>40</v>
      </c>
      <c r="L18" s="135">
        <v>167</v>
      </c>
      <c r="M18" s="135">
        <v>1100</v>
      </c>
      <c r="N18" s="135">
        <v>0</v>
      </c>
      <c r="O18" s="135">
        <v>0</v>
      </c>
      <c r="P18" s="135">
        <v>429</v>
      </c>
      <c r="Q18" s="135">
        <v>31</v>
      </c>
      <c r="R18" s="135">
        <v>0</v>
      </c>
      <c r="S18" s="135">
        <v>1</v>
      </c>
      <c r="T18" s="135">
        <v>379</v>
      </c>
    </row>
    <row r="19" spans="1:20" s="136" customFormat="1" ht="15.75">
      <c r="A19" s="231" t="s">
        <v>164</v>
      </c>
      <c r="B19" s="135">
        <v>949</v>
      </c>
      <c r="C19" s="135">
        <v>1073</v>
      </c>
      <c r="D19" s="135">
        <v>2022</v>
      </c>
      <c r="E19" s="135">
        <v>1848</v>
      </c>
      <c r="F19" s="135">
        <v>568</v>
      </c>
      <c r="G19" s="135">
        <v>2</v>
      </c>
      <c r="H19" s="135">
        <v>6</v>
      </c>
      <c r="I19" s="135">
        <v>14</v>
      </c>
      <c r="J19" s="135">
        <v>271</v>
      </c>
      <c r="K19" s="135">
        <v>16</v>
      </c>
      <c r="L19" s="135">
        <v>189</v>
      </c>
      <c r="M19" s="135">
        <v>1951</v>
      </c>
      <c r="N19" s="135">
        <v>0</v>
      </c>
      <c r="O19" s="135">
        <v>0</v>
      </c>
      <c r="P19" s="135">
        <v>781</v>
      </c>
      <c r="Q19" s="135">
        <v>12</v>
      </c>
      <c r="R19" s="135">
        <v>0</v>
      </c>
      <c r="S19" s="135">
        <v>0</v>
      </c>
      <c r="T19" s="135">
        <v>689</v>
      </c>
    </row>
    <row r="20" spans="1:20" s="136" customFormat="1" ht="15.75">
      <c r="A20" s="231" t="s">
        <v>150</v>
      </c>
      <c r="B20" s="135">
        <v>651</v>
      </c>
      <c r="C20" s="135">
        <v>554</v>
      </c>
      <c r="D20" s="135">
        <v>1205</v>
      </c>
      <c r="E20" s="135">
        <v>997</v>
      </c>
      <c r="F20" s="135">
        <v>351</v>
      </c>
      <c r="G20" s="135">
        <v>1</v>
      </c>
      <c r="H20" s="135">
        <v>0</v>
      </c>
      <c r="I20" s="135">
        <v>3</v>
      </c>
      <c r="J20" s="135">
        <v>177</v>
      </c>
      <c r="K20" s="135">
        <v>80</v>
      </c>
      <c r="L20" s="135">
        <v>2</v>
      </c>
      <c r="M20" s="135">
        <v>1119</v>
      </c>
      <c r="N20" s="135">
        <v>0</v>
      </c>
      <c r="O20" s="135">
        <v>0</v>
      </c>
      <c r="P20" s="135">
        <v>375</v>
      </c>
      <c r="Q20" s="135">
        <v>0</v>
      </c>
      <c r="R20" s="135">
        <v>0</v>
      </c>
      <c r="S20" s="135">
        <v>0</v>
      </c>
      <c r="T20" s="135">
        <v>282</v>
      </c>
    </row>
    <row r="21" spans="1:20" s="136" customFormat="1" ht="15.75">
      <c r="A21" s="231" t="s">
        <v>165</v>
      </c>
      <c r="B21" s="135">
        <v>446</v>
      </c>
      <c r="C21" s="135">
        <v>686</v>
      </c>
      <c r="D21" s="135">
        <v>1132</v>
      </c>
      <c r="E21" s="135">
        <v>1037</v>
      </c>
      <c r="F21" s="135">
        <v>270</v>
      </c>
      <c r="G21" s="135">
        <v>2</v>
      </c>
      <c r="H21" s="135">
        <v>2</v>
      </c>
      <c r="I21" s="135">
        <v>2</v>
      </c>
      <c r="J21" s="135">
        <v>177</v>
      </c>
      <c r="K21" s="135">
        <v>28</v>
      </c>
      <c r="L21" s="135">
        <v>33</v>
      </c>
      <c r="M21" s="135">
        <v>1101</v>
      </c>
      <c r="N21" s="135">
        <v>0</v>
      </c>
      <c r="O21" s="135">
        <v>0</v>
      </c>
      <c r="P21" s="135">
        <v>472</v>
      </c>
      <c r="Q21" s="135">
        <v>30</v>
      </c>
      <c r="R21" s="135">
        <v>0</v>
      </c>
      <c r="S21" s="135">
        <v>9</v>
      </c>
      <c r="T21" s="135">
        <v>417</v>
      </c>
    </row>
    <row r="22" spans="1:20" s="136" customFormat="1" ht="15.75">
      <c r="A22" s="231" t="s">
        <v>151</v>
      </c>
      <c r="B22" s="135">
        <v>845</v>
      </c>
      <c r="C22" s="135">
        <v>479</v>
      </c>
      <c r="D22" s="135">
        <v>1324</v>
      </c>
      <c r="E22" s="135">
        <v>1254</v>
      </c>
      <c r="F22" s="135">
        <v>612</v>
      </c>
      <c r="G22" s="135">
        <v>2</v>
      </c>
      <c r="H22" s="135">
        <v>1</v>
      </c>
      <c r="I22" s="135">
        <v>0</v>
      </c>
      <c r="J22" s="135">
        <v>318</v>
      </c>
      <c r="K22" s="135">
        <v>33</v>
      </c>
      <c r="L22" s="135">
        <v>68</v>
      </c>
      <c r="M22" s="135">
        <v>1261</v>
      </c>
      <c r="N22" s="135">
        <v>0</v>
      </c>
      <c r="O22" s="135">
        <v>0</v>
      </c>
      <c r="P22" s="135">
        <v>369</v>
      </c>
      <c r="Q22" s="135">
        <v>0</v>
      </c>
      <c r="R22" s="135">
        <v>0</v>
      </c>
      <c r="S22" s="135">
        <v>0</v>
      </c>
      <c r="T22" s="135">
        <v>318</v>
      </c>
    </row>
    <row r="23" spans="1:20" s="136" customFormat="1" ht="15.75">
      <c r="A23" s="231" t="s">
        <v>166</v>
      </c>
      <c r="B23" s="135">
        <v>527</v>
      </c>
      <c r="C23" s="135">
        <v>549</v>
      </c>
      <c r="D23" s="135">
        <v>1076</v>
      </c>
      <c r="E23" s="135">
        <v>1011</v>
      </c>
      <c r="F23" s="135">
        <v>504</v>
      </c>
      <c r="G23" s="135">
        <v>2</v>
      </c>
      <c r="H23" s="135">
        <v>0</v>
      </c>
      <c r="I23" s="135">
        <v>1</v>
      </c>
      <c r="J23" s="135">
        <v>170</v>
      </c>
      <c r="K23" s="135">
        <v>22</v>
      </c>
      <c r="L23" s="135">
        <v>146</v>
      </c>
      <c r="M23" s="135">
        <v>990</v>
      </c>
      <c r="N23" s="135">
        <v>0</v>
      </c>
      <c r="O23" s="135">
        <v>0</v>
      </c>
      <c r="P23" s="135">
        <v>315</v>
      </c>
      <c r="Q23" s="135">
        <v>1</v>
      </c>
      <c r="R23" s="135">
        <v>0</v>
      </c>
      <c r="S23" s="135">
        <v>0</v>
      </c>
      <c r="T23" s="135">
        <v>291</v>
      </c>
    </row>
    <row r="24" spans="1:20" s="136" customFormat="1" ht="15.75">
      <c r="A24" s="231" t="s">
        <v>152</v>
      </c>
      <c r="B24" s="135">
        <v>656</v>
      </c>
      <c r="C24" s="135">
        <v>634</v>
      </c>
      <c r="D24" s="135">
        <v>1290</v>
      </c>
      <c r="E24" s="135">
        <v>1200</v>
      </c>
      <c r="F24" s="135">
        <v>460</v>
      </c>
      <c r="G24" s="135">
        <v>0</v>
      </c>
      <c r="H24" s="135">
        <v>3</v>
      </c>
      <c r="I24" s="135">
        <v>10</v>
      </c>
      <c r="J24" s="135">
        <v>244</v>
      </c>
      <c r="K24" s="135">
        <v>101</v>
      </c>
      <c r="L24" s="135">
        <v>59</v>
      </c>
      <c r="M24" s="135">
        <v>1275</v>
      </c>
      <c r="N24" s="135">
        <v>0</v>
      </c>
      <c r="O24" s="135">
        <v>0</v>
      </c>
      <c r="P24" s="135">
        <v>451</v>
      </c>
      <c r="Q24" s="135">
        <v>0</v>
      </c>
      <c r="R24" s="135">
        <v>0</v>
      </c>
      <c r="S24" s="135">
        <v>1</v>
      </c>
      <c r="T24" s="135">
        <v>388</v>
      </c>
    </row>
    <row r="25" spans="1:20" s="136" customFormat="1" ht="15.75">
      <c r="A25" s="231" t="s">
        <v>167</v>
      </c>
      <c r="B25" s="135">
        <v>639</v>
      </c>
      <c r="C25" s="135">
        <v>479</v>
      </c>
      <c r="D25" s="135">
        <v>1118</v>
      </c>
      <c r="E25" s="135">
        <v>1006</v>
      </c>
      <c r="F25" s="135">
        <v>498</v>
      </c>
      <c r="G25" s="135">
        <v>3</v>
      </c>
      <c r="H25" s="135">
        <v>0</v>
      </c>
      <c r="I25" s="135">
        <v>0</v>
      </c>
      <c r="J25" s="135">
        <v>189</v>
      </c>
      <c r="K25" s="135">
        <v>142</v>
      </c>
      <c r="L25" s="135">
        <v>176</v>
      </c>
      <c r="M25" s="135">
        <v>1037</v>
      </c>
      <c r="N25" s="135">
        <v>0</v>
      </c>
      <c r="O25" s="135">
        <v>0</v>
      </c>
      <c r="P25" s="135">
        <v>334</v>
      </c>
      <c r="Q25" s="135">
        <v>0</v>
      </c>
      <c r="R25" s="135">
        <v>0</v>
      </c>
      <c r="S25" s="135">
        <v>0</v>
      </c>
      <c r="T25" s="135">
        <v>256</v>
      </c>
    </row>
    <row r="26" spans="1:20" s="136" customFormat="1" ht="15.75">
      <c r="A26" s="231" t="s">
        <v>153</v>
      </c>
      <c r="B26" s="135">
        <v>486</v>
      </c>
      <c r="C26" s="135">
        <v>556</v>
      </c>
      <c r="D26" s="135">
        <v>1042</v>
      </c>
      <c r="E26" s="135">
        <v>973</v>
      </c>
      <c r="F26" s="135">
        <v>402</v>
      </c>
      <c r="G26" s="135">
        <v>1</v>
      </c>
      <c r="H26" s="135">
        <v>0</v>
      </c>
      <c r="I26" s="135">
        <v>0</v>
      </c>
      <c r="J26" s="135">
        <v>193</v>
      </c>
      <c r="K26" s="135">
        <v>2</v>
      </c>
      <c r="L26" s="135">
        <v>185</v>
      </c>
      <c r="M26" s="135">
        <v>998</v>
      </c>
      <c r="N26" s="135">
        <v>0</v>
      </c>
      <c r="O26" s="135">
        <v>0</v>
      </c>
      <c r="P26" s="135">
        <v>308</v>
      </c>
      <c r="Q26" s="135">
        <v>2</v>
      </c>
      <c r="R26" s="135">
        <v>0</v>
      </c>
      <c r="S26" s="135">
        <v>13</v>
      </c>
      <c r="T26" s="135">
        <v>266</v>
      </c>
    </row>
    <row r="27" spans="1:20" s="136" customFormat="1" ht="15.75">
      <c r="A27" s="231" t="s">
        <v>154</v>
      </c>
      <c r="B27" s="135">
        <v>698</v>
      </c>
      <c r="C27" s="135">
        <v>945</v>
      </c>
      <c r="D27" s="135">
        <v>1643</v>
      </c>
      <c r="E27" s="135">
        <v>1563</v>
      </c>
      <c r="F27" s="135">
        <v>596</v>
      </c>
      <c r="G27" s="135">
        <v>2</v>
      </c>
      <c r="H27" s="135">
        <v>0</v>
      </c>
      <c r="I27" s="135">
        <v>2</v>
      </c>
      <c r="J27" s="135">
        <v>316</v>
      </c>
      <c r="K27" s="135">
        <v>23</v>
      </c>
      <c r="L27" s="135">
        <v>149</v>
      </c>
      <c r="M27" s="135">
        <v>1575</v>
      </c>
      <c r="N27" s="135">
        <v>0</v>
      </c>
      <c r="O27" s="135">
        <v>0</v>
      </c>
      <c r="P27" s="135">
        <v>526</v>
      </c>
      <c r="Q27" s="135">
        <v>0</v>
      </c>
      <c r="R27" s="135">
        <v>0</v>
      </c>
      <c r="S27" s="135">
        <v>2</v>
      </c>
      <c r="T27" s="135">
        <v>458</v>
      </c>
    </row>
    <row r="28" spans="1:20" s="136" customFormat="1" ht="15.75">
      <c r="A28" s="231" t="s">
        <v>168</v>
      </c>
      <c r="B28" s="135">
        <v>714</v>
      </c>
      <c r="C28" s="135">
        <v>628</v>
      </c>
      <c r="D28" s="135">
        <v>1342</v>
      </c>
      <c r="E28" s="135">
        <v>1246</v>
      </c>
      <c r="F28" s="135">
        <v>476</v>
      </c>
      <c r="G28" s="135">
        <v>2</v>
      </c>
      <c r="H28" s="135">
        <v>2</v>
      </c>
      <c r="I28" s="135">
        <v>0</v>
      </c>
      <c r="J28" s="135">
        <v>183</v>
      </c>
      <c r="K28" s="135">
        <v>25</v>
      </c>
      <c r="L28" s="135">
        <v>108</v>
      </c>
      <c r="M28" s="135">
        <v>1336</v>
      </c>
      <c r="N28" s="135">
        <v>0</v>
      </c>
      <c r="O28" s="135">
        <v>0</v>
      </c>
      <c r="P28" s="135">
        <v>478</v>
      </c>
      <c r="Q28" s="135">
        <v>0</v>
      </c>
      <c r="R28" s="135">
        <v>0</v>
      </c>
      <c r="S28" s="135">
        <v>15</v>
      </c>
      <c r="T28" s="135">
        <v>421</v>
      </c>
    </row>
    <row r="29" spans="1:20" s="136" customFormat="1" ht="15.75">
      <c r="A29" s="231" t="s">
        <v>155</v>
      </c>
      <c r="B29" s="135">
        <v>768</v>
      </c>
      <c r="C29" s="135">
        <v>978</v>
      </c>
      <c r="D29" s="135">
        <v>1746</v>
      </c>
      <c r="E29" s="135">
        <v>1558</v>
      </c>
      <c r="F29" s="135">
        <v>371</v>
      </c>
      <c r="G29" s="135">
        <v>0</v>
      </c>
      <c r="H29" s="135">
        <v>0</v>
      </c>
      <c r="I29" s="135">
        <v>5</v>
      </c>
      <c r="J29" s="135">
        <v>213</v>
      </c>
      <c r="K29" s="135">
        <v>39</v>
      </c>
      <c r="L29" s="135">
        <v>37</v>
      </c>
      <c r="M29" s="135">
        <v>1622</v>
      </c>
      <c r="N29" s="135">
        <v>0</v>
      </c>
      <c r="O29" s="135">
        <v>0</v>
      </c>
      <c r="P29" s="135">
        <v>795</v>
      </c>
      <c r="Q29" s="135">
        <v>20</v>
      </c>
      <c r="R29" s="135">
        <v>0</v>
      </c>
      <c r="S29" s="135">
        <v>0</v>
      </c>
      <c r="T29" s="135">
        <v>671</v>
      </c>
    </row>
    <row r="30" spans="1:20" ht="15.75">
      <c r="A30" s="232" t="s">
        <v>156</v>
      </c>
      <c r="B30" s="138">
        <v>429</v>
      </c>
      <c r="C30" s="135">
        <v>823</v>
      </c>
      <c r="D30" s="135">
        <v>1252</v>
      </c>
      <c r="E30" s="135">
        <v>1065</v>
      </c>
      <c r="F30" s="135">
        <v>571</v>
      </c>
      <c r="G30" s="135">
        <v>3</v>
      </c>
      <c r="H30" s="135">
        <v>3</v>
      </c>
      <c r="I30" s="135">
        <v>4</v>
      </c>
      <c r="J30" s="135">
        <v>166</v>
      </c>
      <c r="K30" s="135">
        <v>37</v>
      </c>
      <c r="L30" s="135">
        <v>2</v>
      </c>
      <c r="M30" s="135">
        <v>1198</v>
      </c>
      <c r="N30" s="135">
        <v>0</v>
      </c>
      <c r="O30" s="135">
        <v>0</v>
      </c>
      <c r="P30" s="135">
        <v>417</v>
      </c>
      <c r="Q30" s="135">
        <v>24</v>
      </c>
      <c r="R30" s="135">
        <v>0</v>
      </c>
      <c r="S30" s="135">
        <v>0</v>
      </c>
      <c r="T30" s="135">
        <v>296</v>
      </c>
    </row>
    <row r="31" spans="1:20" ht="15.75">
      <c r="A31" s="232" t="s">
        <v>157</v>
      </c>
      <c r="B31" s="138">
        <v>655</v>
      </c>
      <c r="C31" s="135">
        <v>679</v>
      </c>
      <c r="D31" s="135">
        <v>1334</v>
      </c>
      <c r="E31" s="135">
        <v>1228</v>
      </c>
      <c r="F31" s="135">
        <v>328</v>
      </c>
      <c r="G31" s="135">
        <v>3</v>
      </c>
      <c r="H31" s="135">
        <v>2</v>
      </c>
      <c r="I31" s="135">
        <v>4</v>
      </c>
      <c r="J31" s="135">
        <v>82</v>
      </c>
      <c r="K31" s="135">
        <v>61</v>
      </c>
      <c r="L31" s="135">
        <v>33</v>
      </c>
      <c r="M31" s="135">
        <v>1237</v>
      </c>
      <c r="N31" s="135">
        <v>0</v>
      </c>
      <c r="O31" s="135">
        <v>0</v>
      </c>
      <c r="P31" s="135">
        <v>548</v>
      </c>
      <c r="Q31" s="135">
        <v>0</v>
      </c>
      <c r="R31" s="135">
        <v>0</v>
      </c>
      <c r="S31" s="135">
        <v>1</v>
      </c>
      <c r="T31" s="135">
        <v>483</v>
      </c>
    </row>
    <row r="32" spans="1:20" ht="15.75">
      <c r="A32" s="232" t="s">
        <v>169</v>
      </c>
      <c r="B32" s="138">
        <v>321</v>
      </c>
      <c r="C32" s="135">
        <v>377</v>
      </c>
      <c r="D32" s="135">
        <v>698</v>
      </c>
      <c r="E32" s="135">
        <v>626</v>
      </c>
      <c r="F32" s="135">
        <v>222</v>
      </c>
      <c r="G32" s="135">
        <v>0</v>
      </c>
      <c r="H32" s="135">
        <v>1</v>
      </c>
      <c r="I32" s="135">
        <v>3</v>
      </c>
      <c r="J32" s="135">
        <v>180</v>
      </c>
      <c r="K32" s="135">
        <v>105</v>
      </c>
      <c r="L32" s="135">
        <v>180</v>
      </c>
      <c r="M32" s="135">
        <v>682</v>
      </c>
      <c r="N32" s="135">
        <v>0</v>
      </c>
      <c r="O32" s="135">
        <v>0</v>
      </c>
      <c r="P32" s="135">
        <v>252</v>
      </c>
      <c r="Q32" s="135">
        <v>23</v>
      </c>
      <c r="R32" s="135">
        <v>0</v>
      </c>
      <c r="S32" s="135">
        <v>0</v>
      </c>
      <c r="T32" s="135">
        <v>211</v>
      </c>
    </row>
    <row r="33" spans="1:20" ht="15.75">
      <c r="A33" s="232" t="s">
        <v>170</v>
      </c>
      <c r="B33" s="138">
        <v>736</v>
      </c>
      <c r="C33" s="135">
        <v>496</v>
      </c>
      <c r="D33" s="135">
        <v>1232</v>
      </c>
      <c r="E33" s="135">
        <v>1181</v>
      </c>
      <c r="F33" s="135">
        <v>528</v>
      </c>
      <c r="G33" s="135">
        <v>2</v>
      </c>
      <c r="H33" s="135">
        <v>1</v>
      </c>
      <c r="I33" s="135">
        <v>0</v>
      </c>
      <c r="J33" s="135">
        <v>238</v>
      </c>
      <c r="K33" s="135">
        <v>40</v>
      </c>
      <c r="L33" s="135">
        <v>228</v>
      </c>
      <c r="M33" s="135">
        <v>1199</v>
      </c>
      <c r="N33" s="135">
        <v>0</v>
      </c>
      <c r="O33" s="135">
        <v>0</v>
      </c>
      <c r="P33" s="135">
        <v>316</v>
      </c>
      <c r="Q33" s="135">
        <v>0</v>
      </c>
      <c r="R33" s="135">
        <v>0</v>
      </c>
      <c r="S33" s="135">
        <v>0</v>
      </c>
      <c r="T33" s="135">
        <v>283</v>
      </c>
    </row>
    <row r="34" spans="1:20" ht="15.75">
      <c r="A34" s="232" t="s">
        <v>158</v>
      </c>
      <c r="B34" s="138">
        <v>706</v>
      </c>
      <c r="C34" s="135">
        <v>713</v>
      </c>
      <c r="D34" s="135">
        <v>1419</v>
      </c>
      <c r="E34" s="135">
        <v>1311</v>
      </c>
      <c r="F34" s="135">
        <v>580</v>
      </c>
      <c r="G34" s="135">
        <v>0</v>
      </c>
      <c r="H34" s="135">
        <v>1</v>
      </c>
      <c r="I34" s="135">
        <v>2</v>
      </c>
      <c r="J34" s="135">
        <v>170</v>
      </c>
      <c r="K34" s="135">
        <v>56</v>
      </c>
      <c r="L34" s="135">
        <v>150</v>
      </c>
      <c r="M34" s="135">
        <v>1372</v>
      </c>
      <c r="N34" s="135">
        <v>0</v>
      </c>
      <c r="O34" s="135">
        <v>0</v>
      </c>
      <c r="P34" s="135">
        <v>462</v>
      </c>
      <c r="Q34" s="135">
        <v>0</v>
      </c>
      <c r="R34" s="135">
        <v>1</v>
      </c>
      <c r="S34" s="135">
        <v>0</v>
      </c>
      <c r="T34" s="135">
        <v>396</v>
      </c>
    </row>
    <row r="35" spans="1:20" ht="15.75">
      <c r="A35" s="232" t="s">
        <v>171</v>
      </c>
      <c r="B35" s="138">
        <v>559</v>
      </c>
      <c r="C35" s="135">
        <v>811</v>
      </c>
      <c r="D35" s="135">
        <v>1370</v>
      </c>
      <c r="E35" s="135">
        <v>1061</v>
      </c>
      <c r="F35" s="135">
        <v>369</v>
      </c>
      <c r="G35" s="135">
        <v>0</v>
      </c>
      <c r="H35" s="135">
        <v>7</v>
      </c>
      <c r="I35" s="135">
        <v>10</v>
      </c>
      <c r="J35" s="135">
        <v>103</v>
      </c>
      <c r="K35" s="135">
        <v>65</v>
      </c>
      <c r="L35" s="135">
        <v>75</v>
      </c>
      <c r="M35" s="135">
        <v>1306</v>
      </c>
      <c r="N35" s="135">
        <v>0</v>
      </c>
      <c r="O35" s="135">
        <v>0</v>
      </c>
      <c r="P35" s="135">
        <v>465</v>
      </c>
      <c r="Q35" s="135">
        <v>8</v>
      </c>
      <c r="R35" s="135">
        <v>0</v>
      </c>
      <c r="S35" s="135">
        <v>4</v>
      </c>
      <c r="T35" s="135">
        <v>386</v>
      </c>
    </row>
    <row r="36" spans="1:20" ht="15.75">
      <c r="A36" s="232" t="s">
        <v>173</v>
      </c>
      <c r="B36" s="138">
        <v>1775</v>
      </c>
      <c r="C36" s="135">
        <v>4095</v>
      </c>
      <c r="D36" s="135">
        <v>5870</v>
      </c>
      <c r="E36" s="135">
        <v>4056</v>
      </c>
      <c r="F36" s="135">
        <v>2561</v>
      </c>
      <c r="G36" s="135">
        <v>36</v>
      </c>
      <c r="H36" s="135">
        <v>73</v>
      </c>
      <c r="I36" s="135">
        <v>223</v>
      </c>
      <c r="J36" s="135">
        <v>846</v>
      </c>
      <c r="K36" s="135">
        <v>0</v>
      </c>
      <c r="L36" s="135">
        <v>508</v>
      </c>
      <c r="M36" s="135">
        <v>5529</v>
      </c>
      <c r="N36" s="135">
        <v>0</v>
      </c>
      <c r="O36" s="135">
        <v>0</v>
      </c>
      <c r="P36" s="135">
        <v>1724</v>
      </c>
      <c r="Q36" s="135">
        <v>25</v>
      </c>
      <c r="R36" s="135">
        <v>0</v>
      </c>
      <c r="S36" s="135">
        <v>31</v>
      </c>
      <c r="T36" s="135">
        <v>1462</v>
      </c>
    </row>
    <row r="37" spans="1:20" ht="15.75">
      <c r="A37" s="232" t="s">
        <v>159</v>
      </c>
      <c r="B37" s="138">
        <v>0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</row>
  </sheetData>
  <mergeCells count="22">
    <mergeCell ref="B1:L1"/>
    <mergeCell ref="A3:A5"/>
    <mergeCell ref="B3:B5"/>
    <mergeCell ref="C3:C5"/>
    <mergeCell ref="D3:D5"/>
    <mergeCell ref="F3:F5"/>
    <mergeCell ref="G3:G5"/>
    <mergeCell ref="H3:H5"/>
    <mergeCell ref="O3:O5"/>
    <mergeCell ref="P3:P5"/>
    <mergeCell ref="M3:M5"/>
    <mergeCell ref="N3:N5"/>
    <mergeCell ref="Q3:T3"/>
    <mergeCell ref="E4:E5"/>
    <mergeCell ref="Q4:Q5"/>
    <mergeCell ref="R4:R5"/>
    <mergeCell ref="S4:S5"/>
    <mergeCell ref="T4:T5"/>
    <mergeCell ref="K3:K5"/>
    <mergeCell ref="L3:L5"/>
    <mergeCell ref="I3:I5"/>
    <mergeCell ref="J3:J5"/>
  </mergeCells>
  <printOptions/>
  <pageMargins left="0.1968503937007874" right="0.1968503937007874" top="0.1968503937007874" bottom="0.1968503937007874" header="0.5118110236220472" footer="0.11811023622047245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T124"/>
  <sheetViews>
    <sheetView zoomScale="75" zoomScaleNormal="75" workbookViewId="0" topLeftCell="A1">
      <selection activeCell="D9" sqref="D9"/>
    </sheetView>
  </sheetViews>
  <sheetFormatPr defaultColWidth="9.140625" defaultRowHeight="15"/>
  <cols>
    <col min="1" max="1" width="24.28125" style="221" customWidth="1"/>
    <col min="2" max="2" width="9.57421875" style="222" customWidth="1"/>
    <col min="3" max="3" width="9.57421875" style="217" customWidth="1"/>
    <col min="4" max="4" width="8.140625" style="217" customWidth="1"/>
    <col min="5" max="5" width="8.421875" style="217" customWidth="1"/>
    <col min="6" max="6" width="9.8515625" style="217" customWidth="1"/>
    <col min="7" max="7" width="11.28125" style="217" customWidth="1"/>
    <col min="8" max="8" width="17.00390625" style="217" customWidth="1"/>
    <col min="9" max="9" width="16.8515625" style="217" customWidth="1"/>
    <col min="10" max="10" width="12.140625" style="217" customWidth="1"/>
    <col min="11" max="11" width="11.7109375" style="217" customWidth="1"/>
    <col min="12" max="12" width="10.140625" style="217" customWidth="1"/>
    <col min="13" max="13" width="9.57421875" style="217" customWidth="1"/>
    <col min="14" max="14" width="11.421875" style="217" customWidth="1"/>
    <col min="15" max="15" width="10.7109375" style="217" customWidth="1"/>
    <col min="16" max="16" width="8.57421875" style="217" customWidth="1"/>
    <col min="17" max="17" width="10.421875" style="217" customWidth="1"/>
    <col min="18" max="19" width="11.8515625" style="217" customWidth="1"/>
    <col min="20" max="20" width="10.28125" style="217" customWidth="1"/>
    <col min="21" max="16384" width="9.140625" style="222" customWidth="1"/>
  </cols>
  <sheetData>
    <row r="1" spans="2:20" s="122" customFormat="1" ht="33.75" customHeight="1">
      <c r="B1" s="282" t="s">
        <v>172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123"/>
      <c r="N1" s="123"/>
      <c r="O1" s="123"/>
      <c r="P1" s="123"/>
      <c r="Q1" s="123"/>
      <c r="R1" s="123"/>
      <c r="S1" s="123"/>
      <c r="T1" s="124" t="s">
        <v>89</v>
      </c>
    </row>
    <row r="2" spans="1:20" s="122" customFormat="1" ht="16.5" customHeight="1">
      <c r="A2" s="125" t="s">
        <v>90</v>
      </c>
      <c r="B2" s="125"/>
      <c r="C2" s="125"/>
      <c r="D2" s="126"/>
      <c r="E2" s="126"/>
      <c r="F2" s="126"/>
      <c r="G2" s="126"/>
      <c r="H2" s="126"/>
      <c r="I2" s="126"/>
      <c r="J2" s="126"/>
      <c r="K2" s="127" t="s">
        <v>91</v>
      </c>
      <c r="L2" s="127"/>
      <c r="M2" s="127"/>
      <c r="N2" s="126"/>
      <c r="O2" s="126"/>
      <c r="P2" s="126"/>
      <c r="Q2" s="126"/>
      <c r="R2" s="126"/>
      <c r="S2" s="126"/>
      <c r="T2" s="127"/>
    </row>
    <row r="3" spans="1:20" s="122" customFormat="1" ht="16.5" customHeight="1">
      <c r="A3" s="277"/>
      <c r="B3" s="271" t="s">
        <v>92</v>
      </c>
      <c r="C3" s="271" t="s">
        <v>93</v>
      </c>
      <c r="D3" s="271" t="s">
        <v>94</v>
      </c>
      <c r="E3" s="128" t="s">
        <v>95</v>
      </c>
      <c r="F3" s="271" t="s">
        <v>96</v>
      </c>
      <c r="G3" s="271" t="s">
        <v>97</v>
      </c>
      <c r="H3" s="274" t="s">
        <v>98</v>
      </c>
      <c r="I3" s="274" t="s">
        <v>99</v>
      </c>
      <c r="J3" s="271" t="s">
        <v>100</v>
      </c>
      <c r="K3" s="271" t="s">
        <v>101</v>
      </c>
      <c r="L3" s="271" t="s">
        <v>102</v>
      </c>
      <c r="M3" s="239" t="s">
        <v>103</v>
      </c>
      <c r="N3" s="275" t="s">
        <v>104</v>
      </c>
      <c r="O3" s="275" t="s">
        <v>105</v>
      </c>
      <c r="P3" s="270" t="s">
        <v>106</v>
      </c>
      <c r="Q3" s="267" t="s">
        <v>95</v>
      </c>
      <c r="R3" s="268"/>
      <c r="S3" s="268"/>
      <c r="T3" s="238"/>
    </row>
    <row r="4" spans="1:20" s="205" customFormat="1" ht="27" customHeight="1">
      <c r="A4" s="278"/>
      <c r="B4" s="272"/>
      <c r="C4" s="272"/>
      <c r="D4" s="272"/>
      <c r="E4" s="239" t="s">
        <v>107</v>
      </c>
      <c r="F4" s="272"/>
      <c r="G4" s="283"/>
      <c r="H4" s="274"/>
      <c r="I4" s="274"/>
      <c r="J4" s="272"/>
      <c r="K4" s="272"/>
      <c r="L4" s="272"/>
      <c r="M4" s="239"/>
      <c r="N4" s="275"/>
      <c r="O4" s="275"/>
      <c r="P4" s="270"/>
      <c r="Q4" s="236" t="s">
        <v>108</v>
      </c>
      <c r="R4" s="237" t="s">
        <v>109</v>
      </c>
      <c r="S4" s="237" t="s">
        <v>110</v>
      </c>
      <c r="T4" s="270" t="s">
        <v>111</v>
      </c>
    </row>
    <row r="5" spans="1:20" s="205" customFormat="1" ht="97.5" customHeight="1">
      <c r="A5" s="279"/>
      <c r="B5" s="273"/>
      <c r="C5" s="273"/>
      <c r="D5" s="273"/>
      <c r="E5" s="239"/>
      <c r="F5" s="273"/>
      <c r="G5" s="284"/>
      <c r="H5" s="274"/>
      <c r="I5" s="274"/>
      <c r="J5" s="273"/>
      <c r="K5" s="273"/>
      <c r="L5" s="273"/>
      <c r="M5" s="239"/>
      <c r="N5" s="275"/>
      <c r="O5" s="275"/>
      <c r="P5" s="270"/>
      <c r="Q5" s="236"/>
      <c r="R5" s="269"/>
      <c r="S5" s="269"/>
      <c r="T5" s="270"/>
    </row>
    <row r="6" spans="1:20" s="122" customFormat="1" ht="14.25" customHeight="1">
      <c r="A6" s="131" t="s">
        <v>1</v>
      </c>
      <c r="B6" s="132">
        <v>1</v>
      </c>
      <c r="C6" s="132">
        <v>2</v>
      </c>
      <c r="D6" s="132">
        <v>3</v>
      </c>
      <c r="E6" s="132">
        <v>4</v>
      </c>
      <c r="F6" s="132">
        <v>5</v>
      </c>
      <c r="G6" s="132">
        <v>6</v>
      </c>
      <c r="H6" s="132">
        <v>7</v>
      </c>
      <c r="I6" s="132">
        <v>8</v>
      </c>
      <c r="J6" s="132">
        <v>9</v>
      </c>
      <c r="K6" s="132">
        <v>10</v>
      </c>
      <c r="L6" s="132">
        <v>11</v>
      </c>
      <c r="M6" s="132">
        <v>12</v>
      </c>
      <c r="N6" s="132">
        <v>13</v>
      </c>
      <c r="O6" s="132">
        <v>14</v>
      </c>
      <c r="P6" s="132">
        <v>15</v>
      </c>
      <c r="Q6" s="132">
        <v>16</v>
      </c>
      <c r="R6" s="132">
        <v>17</v>
      </c>
      <c r="S6" s="132">
        <v>18</v>
      </c>
      <c r="T6" s="132">
        <v>19</v>
      </c>
    </row>
    <row r="7" spans="1:20" s="207" customFormat="1" ht="25.5" customHeight="1">
      <c r="A7" s="214" t="s">
        <v>112</v>
      </c>
      <c r="B7" s="206">
        <v>9933</v>
      </c>
      <c r="C7" s="133">
        <v>12782</v>
      </c>
      <c r="D7" s="133">
        <v>22715</v>
      </c>
      <c r="E7" s="133">
        <v>19368</v>
      </c>
      <c r="F7" s="133">
        <v>7268</v>
      </c>
      <c r="G7" s="133">
        <v>26</v>
      </c>
      <c r="H7" s="133">
        <v>82</v>
      </c>
      <c r="I7" s="133">
        <v>191</v>
      </c>
      <c r="J7" s="133">
        <v>2267</v>
      </c>
      <c r="K7" s="133">
        <v>594</v>
      </c>
      <c r="L7" s="133">
        <v>1973</v>
      </c>
      <c r="M7" s="133">
        <v>21610</v>
      </c>
      <c r="N7" s="133">
        <v>0</v>
      </c>
      <c r="O7" s="133">
        <v>0</v>
      </c>
      <c r="P7" s="133">
        <v>8159</v>
      </c>
      <c r="Q7" s="133">
        <v>84</v>
      </c>
      <c r="R7" s="133">
        <v>0</v>
      </c>
      <c r="S7" s="133">
        <v>52</v>
      </c>
      <c r="T7" s="133">
        <v>6682</v>
      </c>
    </row>
    <row r="8" spans="1:20" s="217" customFormat="1" ht="47.25">
      <c r="A8" s="215" t="s">
        <v>141</v>
      </c>
      <c r="B8" s="216">
        <v>700</v>
      </c>
      <c r="C8" s="134">
        <v>665</v>
      </c>
      <c r="D8" s="134">
        <v>1365</v>
      </c>
      <c r="E8" s="134">
        <v>1286</v>
      </c>
      <c r="F8" s="134">
        <v>303</v>
      </c>
      <c r="G8" s="134">
        <v>0</v>
      </c>
      <c r="H8" s="134">
        <v>2</v>
      </c>
      <c r="I8" s="134">
        <v>1</v>
      </c>
      <c r="J8" s="134">
        <v>44</v>
      </c>
      <c r="K8" s="134">
        <v>12</v>
      </c>
      <c r="L8" s="134">
        <v>94</v>
      </c>
      <c r="M8" s="134">
        <v>1256</v>
      </c>
      <c r="N8" s="134">
        <v>0</v>
      </c>
      <c r="O8" s="134">
        <v>0</v>
      </c>
      <c r="P8" s="134">
        <v>518</v>
      </c>
      <c r="Q8" s="134">
        <v>2</v>
      </c>
      <c r="R8" s="134">
        <v>0</v>
      </c>
      <c r="S8" s="134">
        <v>2</v>
      </c>
      <c r="T8" s="134">
        <v>459</v>
      </c>
    </row>
    <row r="9" spans="1:20" s="136" customFormat="1" ht="63">
      <c r="A9" s="218" t="s">
        <v>142</v>
      </c>
      <c r="B9" s="135">
        <v>379</v>
      </c>
      <c r="C9" s="135">
        <v>363</v>
      </c>
      <c r="D9" s="135">
        <v>742</v>
      </c>
      <c r="E9" s="135">
        <v>667</v>
      </c>
      <c r="F9" s="135">
        <v>194</v>
      </c>
      <c r="G9" s="135">
        <v>1</v>
      </c>
      <c r="H9" s="135">
        <v>1</v>
      </c>
      <c r="I9" s="135">
        <v>1</v>
      </c>
      <c r="J9" s="135">
        <v>44</v>
      </c>
      <c r="K9" s="135">
        <v>14</v>
      </c>
      <c r="L9" s="135">
        <v>41</v>
      </c>
      <c r="M9" s="135">
        <v>691</v>
      </c>
      <c r="N9" s="135">
        <v>0</v>
      </c>
      <c r="O9" s="135">
        <v>0</v>
      </c>
      <c r="P9" s="135">
        <v>273</v>
      </c>
      <c r="Q9" s="135">
        <v>0</v>
      </c>
      <c r="R9" s="135">
        <v>0</v>
      </c>
      <c r="S9" s="135">
        <v>1</v>
      </c>
      <c r="T9" s="135">
        <v>226</v>
      </c>
    </row>
    <row r="10" spans="1:20" s="136" customFormat="1" ht="63">
      <c r="A10" s="218" t="s">
        <v>143</v>
      </c>
      <c r="B10" s="135">
        <v>316</v>
      </c>
      <c r="C10" s="135">
        <v>403</v>
      </c>
      <c r="D10" s="135">
        <v>719</v>
      </c>
      <c r="E10" s="135">
        <v>598</v>
      </c>
      <c r="F10" s="135">
        <v>266</v>
      </c>
      <c r="G10" s="135">
        <v>0</v>
      </c>
      <c r="H10" s="135">
        <v>9</v>
      </c>
      <c r="I10" s="135">
        <v>24</v>
      </c>
      <c r="J10" s="135">
        <v>113</v>
      </c>
      <c r="K10" s="135">
        <v>20</v>
      </c>
      <c r="L10" s="135">
        <v>117</v>
      </c>
      <c r="M10" s="135">
        <v>706</v>
      </c>
      <c r="N10" s="135">
        <v>0</v>
      </c>
      <c r="O10" s="135">
        <v>0</v>
      </c>
      <c r="P10" s="135">
        <v>232</v>
      </c>
      <c r="Q10" s="135">
        <v>3</v>
      </c>
      <c r="R10" s="135">
        <v>0</v>
      </c>
      <c r="S10" s="135">
        <v>0</v>
      </c>
      <c r="T10" s="135">
        <v>196</v>
      </c>
    </row>
    <row r="11" spans="1:20" s="136" customFormat="1" ht="63">
      <c r="A11" s="218" t="s">
        <v>144</v>
      </c>
      <c r="B11" s="135">
        <v>288</v>
      </c>
      <c r="C11" s="135">
        <v>513</v>
      </c>
      <c r="D11" s="135">
        <v>801</v>
      </c>
      <c r="E11" s="135">
        <v>707</v>
      </c>
      <c r="F11" s="135">
        <v>346</v>
      </c>
      <c r="G11" s="135">
        <v>0</v>
      </c>
      <c r="H11" s="135">
        <v>0</v>
      </c>
      <c r="I11" s="135">
        <v>0</v>
      </c>
      <c r="J11" s="135">
        <v>114</v>
      </c>
      <c r="K11" s="135">
        <v>107</v>
      </c>
      <c r="L11" s="135">
        <v>84</v>
      </c>
      <c r="M11" s="135">
        <v>774</v>
      </c>
      <c r="N11" s="135">
        <v>0</v>
      </c>
      <c r="O11" s="135">
        <v>0</v>
      </c>
      <c r="P11" s="135">
        <v>255</v>
      </c>
      <c r="Q11" s="135">
        <v>1</v>
      </c>
      <c r="R11" s="135">
        <v>0</v>
      </c>
      <c r="S11" s="135">
        <v>0</v>
      </c>
      <c r="T11" s="135">
        <v>218</v>
      </c>
    </row>
    <row r="12" spans="1:20" s="136" customFormat="1" ht="63">
      <c r="A12" s="218" t="s">
        <v>145</v>
      </c>
      <c r="B12" s="135">
        <v>266</v>
      </c>
      <c r="C12" s="135">
        <v>484</v>
      </c>
      <c r="D12" s="135">
        <v>750</v>
      </c>
      <c r="E12" s="135">
        <v>629</v>
      </c>
      <c r="F12" s="135">
        <v>216</v>
      </c>
      <c r="G12" s="135">
        <v>1</v>
      </c>
      <c r="H12" s="135">
        <v>4</v>
      </c>
      <c r="I12" s="135">
        <v>0</v>
      </c>
      <c r="J12" s="135">
        <v>97</v>
      </c>
      <c r="K12" s="135">
        <v>39</v>
      </c>
      <c r="L12" s="135">
        <v>9</v>
      </c>
      <c r="M12" s="135">
        <v>728</v>
      </c>
      <c r="N12" s="135">
        <v>0</v>
      </c>
      <c r="O12" s="135">
        <v>0</v>
      </c>
      <c r="P12" s="135">
        <v>305</v>
      </c>
      <c r="Q12" s="135">
        <v>3</v>
      </c>
      <c r="R12" s="135">
        <v>0</v>
      </c>
      <c r="S12" s="135">
        <v>0</v>
      </c>
      <c r="T12" s="135">
        <v>231</v>
      </c>
    </row>
    <row r="13" spans="1:20" s="136" customFormat="1" ht="63">
      <c r="A13" s="219" t="s">
        <v>162</v>
      </c>
      <c r="B13" s="137">
        <v>375</v>
      </c>
      <c r="C13" s="135">
        <v>409</v>
      </c>
      <c r="D13" s="135">
        <v>784</v>
      </c>
      <c r="E13" s="135">
        <v>715</v>
      </c>
      <c r="F13" s="135">
        <v>376</v>
      </c>
      <c r="G13" s="135">
        <v>0</v>
      </c>
      <c r="H13" s="135">
        <v>5</v>
      </c>
      <c r="I13" s="135">
        <v>6</v>
      </c>
      <c r="J13" s="135">
        <v>73</v>
      </c>
      <c r="K13" s="135">
        <v>43</v>
      </c>
      <c r="L13" s="135">
        <v>32</v>
      </c>
      <c r="M13" s="135">
        <v>769</v>
      </c>
      <c r="N13" s="135">
        <v>0</v>
      </c>
      <c r="O13" s="135">
        <v>0</v>
      </c>
      <c r="P13" s="135">
        <v>148</v>
      </c>
      <c r="Q13" s="135">
        <v>1</v>
      </c>
      <c r="R13" s="135">
        <v>0</v>
      </c>
      <c r="S13" s="135">
        <v>0</v>
      </c>
      <c r="T13" s="135">
        <v>127</v>
      </c>
    </row>
    <row r="14" spans="1:20" s="136" customFormat="1" ht="63">
      <c r="A14" s="218" t="s">
        <v>146</v>
      </c>
      <c r="B14" s="135">
        <v>445</v>
      </c>
      <c r="C14" s="135">
        <v>605</v>
      </c>
      <c r="D14" s="135">
        <v>1050</v>
      </c>
      <c r="E14" s="135">
        <v>849</v>
      </c>
      <c r="F14" s="135">
        <v>407</v>
      </c>
      <c r="G14" s="135">
        <v>2</v>
      </c>
      <c r="H14" s="135">
        <v>3</v>
      </c>
      <c r="I14" s="135">
        <v>2</v>
      </c>
      <c r="J14" s="135">
        <v>156</v>
      </c>
      <c r="K14" s="135">
        <v>11</v>
      </c>
      <c r="L14" s="135">
        <v>153</v>
      </c>
      <c r="M14" s="135">
        <v>1039</v>
      </c>
      <c r="N14" s="135">
        <v>0</v>
      </c>
      <c r="O14" s="135">
        <v>0</v>
      </c>
      <c r="P14" s="135">
        <v>398</v>
      </c>
      <c r="Q14" s="135">
        <v>1</v>
      </c>
      <c r="R14" s="135">
        <v>0</v>
      </c>
      <c r="S14" s="135">
        <v>1</v>
      </c>
      <c r="T14" s="135">
        <v>313</v>
      </c>
    </row>
    <row r="15" spans="1:20" s="136" customFormat="1" ht="63">
      <c r="A15" s="218" t="s">
        <v>147</v>
      </c>
      <c r="B15" s="135">
        <v>352</v>
      </c>
      <c r="C15" s="135">
        <v>488</v>
      </c>
      <c r="D15" s="135">
        <v>840</v>
      </c>
      <c r="E15" s="135">
        <v>739</v>
      </c>
      <c r="F15" s="135">
        <v>195</v>
      </c>
      <c r="G15" s="135">
        <v>0</v>
      </c>
      <c r="H15" s="135">
        <v>0</v>
      </c>
      <c r="I15" s="135">
        <v>0</v>
      </c>
      <c r="J15" s="135">
        <v>74</v>
      </c>
      <c r="K15" s="135">
        <v>28</v>
      </c>
      <c r="L15" s="135">
        <v>4</v>
      </c>
      <c r="M15" s="135">
        <v>796</v>
      </c>
      <c r="N15" s="135">
        <v>0</v>
      </c>
      <c r="O15" s="135">
        <v>0</v>
      </c>
      <c r="P15" s="135">
        <v>342</v>
      </c>
      <c r="Q15" s="135">
        <v>1</v>
      </c>
      <c r="R15" s="135">
        <v>0</v>
      </c>
      <c r="S15" s="135">
        <v>0</v>
      </c>
      <c r="T15" s="135">
        <v>266</v>
      </c>
    </row>
    <row r="16" spans="1:20" s="136" customFormat="1" ht="63">
      <c r="A16" s="218" t="s">
        <v>148</v>
      </c>
      <c r="B16" s="135">
        <v>417</v>
      </c>
      <c r="C16" s="135">
        <v>447</v>
      </c>
      <c r="D16" s="135">
        <v>864</v>
      </c>
      <c r="E16" s="135">
        <v>828</v>
      </c>
      <c r="F16" s="135">
        <v>189</v>
      </c>
      <c r="G16" s="135">
        <v>2</v>
      </c>
      <c r="H16" s="135">
        <v>2</v>
      </c>
      <c r="I16" s="135">
        <v>1</v>
      </c>
      <c r="J16" s="135">
        <v>34</v>
      </c>
      <c r="K16" s="135">
        <v>8</v>
      </c>
      <c r="L16" s="135">
        <v>182</v>
      </c>
      <c r="M16" s="135">
        <v>857</v>
      </c>
      <c r="N16" s="135">
        <v>0</v>
      </c>
      <c r="O16" s="135">
        <v>0</v>
      </c>
      <c r="P16" s="135">
        <v>332</v>
      </c>
      <c r="Q16" s="135">
        <v>0</v>
      </c>
      <c r="R16" s="135">
        <v>0</v>
      </c>
      <c r="S16" s="135">
        <v>1</v>
      </c>
      <c r="T16" s="135">
        <v>300</v>
      </c>
    </row>
    <row r="17" spans="1:20" s="136" customFormat="1" ht="63">
      <c r="A17" s="218" t="s">
        <v>163</v>
      </c>
      <c r="B17" s="135">
        <v>212</v>
      </c>
      <c r="C17" s="135">
        <v>194</v>
      </c>
      <c r="D17" s="135">
        <v>406</v>
      </c>
      <c r="E17" s="135">
        <v>333</v>
      </c>
      <c r="F17" s="135">
        <v>173</v>
      </c>
      <c r="G17" s="135">
        <v>1</v>
      </c>
      <c r="H17" s="135">
        <v>2</v>
      </c>
      <c r="I17" s="135">
        <v>3</v>
      </c>
      <c r="J17" s="135">
        <v>82</v>
      </c>
      <c r="K17" s="135">
        <v>12</v>
      </c>
      <c r="L17" s="135">
        <v>30</v>
      </c>
      <c r="M17" s="135">
        <v>375</v>
      </c>
      <c r="N17" s="135">
        <v>0</v>
      </c>
      <c r="O17" s="135">
        <v>0</v>
      </c>
      <c r="P17" s="135">
        <v>127</v>
      </c>
      <c r="Q17" s="135">
        <v>3</v>
      </c>
      <c r="R17" s="135">
        <v>0</v>
      </c>
      <c r="S17" s="135">
        <v>0</v>
      </c>
      <c r="T17" s="135">
        <v>90</v>
      </c>
    </row>
    <row r="18" spans="1:20" s="136" customFormat="1" ht="63">
      <c r="A18" s="218" t="s">
        <v>149</v>
      </c>
      <c r="B18" s="135">
        <v>192</v>
      </c>
      <c r="C18" s="135">
        <v>294</v>
      </c>
      <c r="D18" s="135">
        <v>486</v>
      </c>
      <c r="E18" s="135">
        <v>449</v>
      </c>
      <c r="F18" s="135">
        <v>208</v>
      </c>
      <c r="G18" s="135">
        <v>2</v>
      </c>
      <c r="H18" s="135">
        <v>0</v>
      </c>
      <c r="I18" s="135">
        <v>1</v>
      </c>
      <c r="J18" s="135">
        <v>51</v>
      </c>
      <c r="K18" s="135">
        <v>6</v>
      </c>
      <c r="L18" s="135">
        <v>40</v>
      </c>
      <c r="M18" s="135">
        <v>479</v>
      </c>
      <c r="N18" s="135">
        <v>0</v>
      </c>
      <c r="O18" s="135">
        <v>0</v>
      </c>
      <c r="P18" s="135">
        <v>202</v>
      </c>
      <c r="Q18" s="135">
        <v>9</v>
      </c>
      <c r="R18" s="135">
        <v>0</v>
      </c>
      <c r="S18" s="135">
        <v>0</v>
      </c>
      <c r="T18" s="135">
        <v>165</v>
      </c>
    </row>
    <row r="19" spans="1:20" s="136" customFormat="1" ht="63">
      <c r="A19" s="218" t="s">
        <v>164</v>
      </c>
      <c r="B19" s="135">
        <v>462</v>
      </c>
      <c r="C19" s="135">
        <v>560</v>
      </c>
      <c r="D19" s="135">
        <v>1022</v>
      </c>
      <c r="E19" s="135">
        <v>918</v>
      </c>
      <c r="F19" s="135">
        <v>241</v>
      </c>
      <c r="G19" s="135">
        <v>0</v>
      </c>
      <c r="H19" s="135">
        <v>2</v>
      </c>
      <c r="I19" s="135">
        <v>4</v>
      </c>
      <c r="J19" s="135">
        <v>87</v>
      </c>
      <c r="K19" s="135">
        <v>0</v>
      </c>
      <c r="L19" s="135">
        <v>138</v>
      </c>
      <c r="M19" s="135">
        <v>979</v>
      </c>
      <c r="N19" s="135">
        <v>0</v>
      </c>
      <c r="O19" s="135">
        <v>0</v>
      </c>
      <c r="P19" s="135">
        <v>417</v>
      </c>
      <c r="Q19" s="135">
        <v>4</v>
      </c>
      <c r="R19" s="135">
        <v>0</v>
      </c>
      <c r="S19" s="135">
        <v>0</v>
      </c>
      <c r="T19" s="135">
        <v>356</v>
      </c>
    </row>
    <row r="20" spans="1:20" s="136" customFormat="1" ht="63">
      <c r="A20" s="218" t="s">
        <v>150</v>
      </c>
      <c r="B20" s="135">
        <v>315</v>
      </c>
      <c r="C20" s="135">
        <v>265</v>
      </c>
      <c r="D20" s="135">
        <v>580</v>
      </c>
      <c r="E20" s="135">
        <v>458</v>
      </c>
      <c r="F20" s="135">
        <v>138</v>
      </c>
      <c r="G20" s="135">
        <v>0</v>
      </c>
      <c r="H20" s="135">
        <v>0</v>
      </c>
      <c r="I20" s="135">
        <v>1</v>
      </c>
      <c r="J20" s="135">
        <v>24</v>
      </c>
      <c r="K20" s="135">
        <v>31</v>
      </c>
      <c r="L20" s="135">
        <v>2</v>
      </c>
      <c r="M20" s="135">
        <v>540</v>
      </c>
      <c r="N20" s="135">
        <v>0</v>
      </c>
      <c r="O20" s="135">
        <v>0</v>
      </c>
      <c r="P20" s="135">
        <v>194</v>
      </c>
      <c r="Q20" s="135">
        <v>0</v>
      </c>
      <c r="R20" s="135">
        <v>0</v>
      </c>
      <c r="S20" s="135">
        <v>0</v>
      </c>
      <c r="T20" s="135">
        <v>132</v>
      </c>
    </row>
    <row r="21" spans="1:20" s="136" customFormat="1" ht="63">
      <c r="A21" s="218" t="s">
        <v>165</v>
      </c>
      <c r="B21" s="135">
        <v>231</v>
      </c>
      <c r="C21" s="135">
        <v>346</v>
      </c>
      <c r="D21" s="135">
        <v>577</v>
      </c>
      <c r="E21" s="135">
        <v>514</v>
      </c>
      <c r="F21" s="135">
        <v>117</v>
      </c>
      <c r="G21" s="135">
        <v>0</v>
      </c>
      <c r="H21" s="135">
        <v>1</v>
      </c>
      <c r="I21" s="135">
        <v>1</v>
      </c>
      <c r="J21" s="135">
        <v>35</v>
      </c>
      <c r="K21" s="135">
        <v>5</v>
      </c>
      <c r="L21" s="135">
        <v>18</v>
      </c>
      <c r="M21" s="135">
        <v>555</v>
      </c>
      <c r="N21" s="135">
        <v>0</v>
      </c>
      <c r="O21" s="135">
        <v>0</v>
      </c>
      <c r="P21" s="135">
        <v>250</v>
      </c>
      <c r="Q21" s="135">
        <v>2</v>
      </c>
      <c r="R21" s="135">
        <v>0</v>
      </c>
      <c r="S21" s="135">
        <v>5</v>
      </c>
      <c r="T21" s="135">
        <v>216</v>
      </c>
    </row>
    <row r="22" spans="1:20" s="136" customFormat="1" ht="63">
      <c r="A22" s="218" t="s">
        <v>151</v>
      </c>
      <c r="B22" s="135">
        <v>314</v>
      </c>
      <c r="C22" s="135">
        <v>186</v>
      </c>
      <c r="D22" s="135">
        <v>500</v>
      </c>
      <c r="E22" s="135">
        <v>453</v>
      </c>
      <c r="F22" s="135">
        <v>175</v>
      </c>
      <c r="G22" s="135">
        <v>2</v>
      </c>
      <c r="H22" s="135">
        <v>0</v>
      </c>
      <c r="I22" s="135">
        <v>0</v>
      </c>
      <c r="J22" s="135">
        <v>71</v>
      </c>
      <c r="K22" s="135">
        <v>15</v>
      </c>
      <c r="L22" s="135">
        <v>2</v>
      </c>
      <c r="M22" s="135">
        <v>475</v>
      </c>
      <c r="N22" s="135">
        <v>0</v>
      </c>
      <c r="O22" s="135">
        <v>0</v>
      </c>
      <c r="P22" s="135">
        <v>186</v>
      </c>
      <c r="Q22" s="135">
        <v>0</v>
      </c>
      <c r="R22" s="135">
        <v>0</v>
      </c>
      <c r="S22" s="135">
        <v>0</v>
      </c>
      <c r="T22" s="135">
        <v>150</v>
      </c>
    </row>
    <row r="23" spans="1:20" s="136" customFormat="1" ht="63">
      <c r="A23" s="218" t="s">
        <v>166</v>
      </c>
      <c r="B23" s="135">
        <v>253</v>
      </c>
      <c r="C23" s="135">
        <v>249</v>
      </c>
      <c r="D23" s="135">
        <v>502</v>
      </c>
      <c r="E23" s="135">
        <v>462</v>
      </c>
      <c r="F23" s="135">
        <v>243</v>
      </c>
      <c r="G23" s="135">
        <v>1</v>
      </c>
      <c r="H23" s="135">
        <v>0</v>
      </c>
      <c r="I23" s="135">
        <v>0</v>
      </c>
      <c r="J23" s="135">
        <v>41</v>
      </c>
      <c r="K23" s="135">
        <v>10</v>
      </c>
      <c r="L23" s="135">
        <v>74</v>
      </c>
      <c r="M23" s="135">
        <v>462</v>
      </c>
      <c r="N23" s="135">
        <v>0</v>
      </c>
      <c r="O23" s="135">
        <v>0</v>
      </c>
      <c r="P23" s="135">
        <v>138</v>
      </c>
      <c r="Q23" s="135">
        <v>1</v>
      </c>
      <c r="R23" s="135">
        <v>0</v>
      </c>
      <c r="S23" s="135">
        <v>0</v>
      </c>
      <c r="T23" s="135">
        <v>124</v>
      </c>
    </row>
    <row r="24" spans="1:20" s="136" customFormat="1" ht="63">
      <c r="A24" s="218" t="s">
        <v>152</v>
      </c>
      <c r="B24" s="135">
        <v>270</v>
      </c>
      <c r="C24" s="135">
        <v>258</v>
      </c>
      <c r="D24" s="135">
        <v>528</v>
      </c>
      <c r="E24" s="135">
        <v>472</v>
      </c>
      <c r="F24" s="135">
        <v>132</v>
      </c>
      <c r="G24" s="135">
        <v>0</v>
      </c>
      <c r="H24" s="135">
        <v>1</v>
      </c>
      <c r="I24" s="135">
        <v>5</v>
      </c>
      <c r="J24" s="135">
        <v>29</v>
      </c>
      <c r="K24" s="135">
        <v>39</v>
      </c>
      <c r="L24" s="135">
        <v>16</v>
      </c>
      <c r="M24" s="135">
        <v>519</v>
      </c>
      <c r="N24" s="135">
        <v>0</v>
      </c>
      <c r="O24" s="135">
        <v>0</v>
      </c>
      <c r="P24" s="135">
        <v>196</v>
      </c>
      <c r="Q24" s="135">
        <v>0</v>
      </c>
      <c r="R24" s="135">
        <v>0</v>
      </c>
      <c r="S24" s="135">
        <v>0</v>
      </c>
      <c r="T24" s="135">
        <v>155</v>
      </c>
    </row>
    <row r="25" spans="1:20" s="136" customFormat="1" ht="63">
      <c r="A25" s="218" t="s">
        <v>167</v>
      </c>
      <c r="B25" s="135">
        <v>211</v>
      </c>
      <c r="C25" s="135">
        <v>214</v>
      </c>
      <c r="D25" s="135">
        <v>425</v>
      </c>
      <c r="E25" s="135">
        <v>355</v>
      </c>
      <c r="F25" s="135">
        <v>118</v>
      </c>
      <c r="G25" s="135">
        <v>1</v>
      </c>
      <c r="H25" s="135">
        <v>0</v>
      </c>
      <c r="I25" s="135">
        <v>0</v>
      </c>
      <c r="J25" s="135">
        <v>30</v>
      </c>
      <c r="K25" s="135">
        <v>48</v>
      </c>
      <c r="L25" s="135">
        <v>54</v>
      </c>
      <c r="M25" s="135">
        <v>378</v>
      </c>
      <c r="N25" s="135">
        <v>0</v>
      </c>
      <c r="O25" s="135">
        <v>0</v>
      </c>
      <c r="P25" s="135">
        <v>164</v>
      </c>
      <c r="Q25" s="135">
        <v>0</v>
      </c>
      <c r="R25" s="135">
        <v>0</v>
      </c>
      <c r="S25" s="135">
        <v>0</v>
      </c>
      <c r="T25" s="135">
        <v>115</v>
      </c>
    </row>
    <row r="26" spans="1:20" s="136" customFormat="1" ht="63">
      <c r="A26" s="218" t="s">
        <v>153</v>
      </c>
      <c r="B26" s="135">
        <v>237</v>
      </c>
      <c r="C26" s="135">
        <v>283</v>
      </c>
      <c r="D26" s="135">
        <v>520</v>
      </c>
      <c r="E26" s="135">
        <v>476</v>
      </c>
      <c r="F26" s="135">
        <v>169</v>
      </c>
      <c r="G26" s="135">
        <v>0</v>
      </c>
      <c r="H26" s="135">
        <v>0</v>
      </c>
      <c r="I26" s="135">
        <v>0</v>
      </c>
      <c r="J26" s="135">
        <v>76</v>
      </c>
      <c r="K26" s="135">
        <v>0</v>
      </c>
      <c r="L26" s="135">
        <v>86</v>
      </c>
      <c r="M26" s="135">
        <v>495</v>
      </c>
      <c r="N26" s="135">
        <v>0</v>
      </c>
      <c r="O26" s="135">
        <v>0</v>
      </c>
      <c r="P26" s="135">
        <v>178</v>
      </c>
      <c r="Q26" s="135">
        <v>2</v>
      </c>
      <c r="R26" s="135">
        <v>0</v>
      </c>
      <c r="S26" s="135">
        <v>4</v>
      </c>
      <c r="T26" s="135">
        <v>145</v>
      </c>
    </row>
    <row r="27" spans="1:20" s="136" customFormat="1" ht="63">
      <c r="A27" s="218" t="s">
        <v>154</v>
      </c>
      <c r="B27" s="135">
        <v>344</v>
      </c>
      <c r="C27" s="135">
        <v>445</v>
      </c>
      <c r="D27" s="135">
        <v>789</v>
      </c>
      <c r="E27" s="135">
        <v>732</v>
      </c>
      <c r="F27" s="135">
        <v>255</v>
      </c>
      <c r="G27" s="135">
        <v>2</v>
      </c>
      <c r="H27" s="135">
        <v>0</v>
      </c>
      <c r="I27" s="135">
        <v>0</v>
      </c>
      <c r="J27" s="135">
        <v>106</v>
      </c>
      <c r="K27" s="135">
        <v>6</v>
      </c>
      <c r="L27" s="135">
        <v>68</v>
      </c>
      <c r="M27" s="135">
        <v>743</v>
      </c>
      <c r="N27" s="135">
        <v>0</v>
      </c>
      <c r="O27" s="135">
        <v>0</v>
      </c>
      <c r="P27" s="135">
        <v>283</v>
      </c>
      <c r="Q27" s="135">
        <v>0</v>
      </c>
      <c r="R27" s="135">
        <v>0</v>
      </c>
      <c r="S27" s="135">
        <v>0</v>
      </c>
      <c r="T27" s="135">
        <v>242</v>
      </c>
    </row>
    <row r="28" spans="1:20" s="136" customFormat="1" ht="63">
      <c r="A28" s="218" t="s">
        <v>168</v>
      </c>
      <c r="B28" s="135">
        <v>307</v>
      </c>
      <c r="C28" s="135">
        <v>278</v>
      </c>
      <c r="D28" s="135">
        <v>585</v>
      </c>
      <c r="E28" s="135">
        <v>529</v>
      </c>
      <c r="F28" s="135">
        <v>180</v>
      </c>
      <c r="G28" s="135">
        <v>0</v>
      </c>
      <c r="H28" s="135">
        <v>0</v>
      </c>
      <c r="I28" s="135">
        <v>0</v>
      </c>
      <c r="J28" s="135">
        <v>39</v>
      </c>
      <c r="K28" s="135">
        <v>10</v>
      </c>
      <c r="L28" s="135">
        <v>79</v>
      </c>
      <c r="M28" s="135">
        <v>580</v>
      </c>
      <c r="N28" s="135">
        <v>0</v>
      </c>
      <c r="O28" s="135">
        <v>0</v>
      </c>
      <c r="P28" s="135">
        <v>214</v>
      </c>
      <c r="Q28" s="135">
        <v>0</v>
      </c>
      <c r="R28" s="135">
        <v>0</v>
      </c>
      <c r="S28" s="135">
        <v>12</v>
      </c>
      <c r="T28" s="135">
        <v>187</v>
      </c>
    </row>
    <row r="29" spans="1:20" s="136" customFormat="1" ht="63">
      <c r="A29" s="218" t="s">
        <v>155</v>
      </c>
      <c r="B29" s="135">
        <v>360</v>
      </c>
      <c r="C29" s="135">
        <v>487</v>
      </c>
      <c r="D29" s="135">
        <v>847</v>
      </c>
      <c r="E29" s="135">
        <v>748</v>
      </c>
      <c r="F29" s="135">
        <v>160</v>
      </c>
      <c r="G29" s="135">
        <v>0</v>
      </c>
      <c r="H29" s="135">
        <v>0</v>
      </c>
      <c r="I29" s="135">
        <v>1</v>
      </c>
      <c r="J29" s="135">
        <v>57</v>
      </c>
      <c r="K29" s="135">
        <v>11</v>
      </c>
      <c r="L29" s="135">
        <v>11</v>
      </c>
      <c r="M29" s="135">
        <v>786</v>
      </c>
      <c r="N29" s="135">
        <v>0</v>
      </c>
      <c r="O29" s="135">
        <v>0</v>
      </c>
      <c r="P29" s="135">
        <v>416</v>
      </c>
      <c r="Q29" s="135">
        <v>17</v>
      </c>
      <c r="R29" s="135">
        <v>0</v>
      </c>
      <c r="S29" s="135">
        <v>0</v>
      </c>
      <c r="T29" s="135">
        <v>340</v>
      </c>
    </row>
    <row r="30" spans="1:20" s="139" customFormat="1" ht="63">
      <c r="A30" s="220" t="s">
        <v>156</v>
      </c>
      <c r="B30" s="138">
        <v>200</v>
      </c>
      <c r="C30" s="135">
        <v>426</v>
      </c>
      <c r="D30" s="135">
        <v>626</v>
      </c>
      <c r="E30" s="135">
        <v>494</v>
      </c>
      <c r="F30" s="135">
        <v>246</v>
      </c>
      <c r="G30" s="135">
        <v>1</v>
      </c>
      <c r="H30" s="135">
        <v>1</v>
      </c>
      <c r="I30" s="135">
        <v>2</v>
      </c>
      <c r="J30" s="135">
        <v>66</v>
      </c>
      <c r="K30" s="135">
        <v>6</v>
      </c>
      <c r="L30" s="135">
        <v>2</v>
      </c>
      <c r="M30" s="135">
        <v>600</v>
      </c>
      <c r="N30" s="135">
        <v>0</v>
      </c>
      <c r="O30" s="135">
        <v>0</v>
      </c>
      <c r="P30" s="135">
        <v>239</v>
      </c>
      <c r="Q30" s="135">
        <v>4</v>
      </c>
      <c r="R30" s="135">
        <v>0</v>
      </c>
      <c r="S30" s="135">
        <v>0</v>
      </c>
      <c r="T30" s="135">
        <v>145</v>
      </c>
    </row>
    <row r="31" spans="1:20" s="139" customFormat="1" ht="63">
      <c r="A31" s="220" t="s">
        <v>157</v>
      </c>
      <c r="B31" s="138">
        <v>289</v>
      </c>
      <c r="C31" s="135">
        <v>292</v>
      </c>
      <c r="D31" s="135">
        <v>581</v>
      </c>
      <c r="E31" s="135">
        <v>525</v>
      </c>
      <c r="F31" s="135">
        <v>77</v>
      </c>
      <c r="G31" s="135">
        <v>1</v>
      </c>
      <c r="H31" s="135">
        <v>0</v>
      </c>
      <c r="I31" s="135">
        <v>1</v>
      </c>
      <c r="J31" s="135">
        <v>10</v>
      </c>
      <c r="K31" s="135">
        <v>17</v>
      </c>
      <c r="L31" s="135">
        <v>3</v>
      </c>
      <c r="M31" s="135">
        <v>534</v>
      </c>
      <c r="N31" s="135">
        <v>0</v>
      </c>
      <c r="O31" s="135">
        <v>0</v>
      </c>
      <c r="P31" s="135">
        <v>262</v>
      </c>
      <c r="Q31" s="135">
        <v>0</v>
      </c>
      <c r="R31" s="135">
        <v>0</v>
      </c>
      <c r="S31" s="135">
        <v>0</v>
      </c>
      <c r="T31" s="135">
        <v>226</v>
      </c>
    </row>
    <row r="32" spans="1:20" s="139" customFormat="1" ht="63">
      <c r="A32" s="220" t="s">
        <v>169</v>
      </c>
      <c r="B32" s="138">
        <v>146</v>
      </c>
      <c r="C32" s="135">
        <v>164</v>
      </c>
      <c r="D32" s="135">
        <v>310</v>
      </c>
      <c r="E32" s="135">
        <v>269</v>
      </c>
      <c r="F32" s="135">
        <v>83</v>
      </c>
      <c r="G32" s="135">
        <v>0</v>
      </c>
      <c r="H32" s="135">
        <v>1</v>
      </c>
      <c r="I32" s="135">
        <v>2</v>
      </c>
      <c r="J32" s="135">
        <v>50</v>
      </c>
      <c r="K32" s="135">
        <v>40</v>
      </c>
      <c r="L32" s="135">
        <v>63</v>
      </c>
      <c r="M32" s="135">
        <v>301</v>
      </c>
      <c r="N32" s="135">
        <v>0</v>
      </c>
      <c r="O32" s="135">
        <v>0</v>
      </c>
      <c r="P32" s="135">
        <v>117</v>
      </c>
      <c r="Q32" s="135">
        <v>1</v>
      </c>
      <c r="R32" s="135">
        <v>0</v>
      </c>
      <c r="S32" s="135">
        <v>0</v>
      </c>
      <c r="T32" s="135">
        <v>91</v>
      </c>
    </row>
    <row r="33" spans="1:20" s="139" customFormat="1" ht="63">
      <c r="A33" s="220" t="s">
        <v>170</v>
      </c>
      <c r="B33" s="138">
        <v>246</v>
      </c>
      <c r="C33" s="135">
        <v>214</v>
      </c>
      <c r="D33" s="135">
        <v>460</v>
      </c>
      <c r="E33" s="135">
        <v>429</v>
      </c>
      <c r="F33" s="135">
        <v>115</v>
      </c>
      <c r="G33" s="135">
        <v>1</v>
      </c>
      <c r="H33" s="135">
        <v>0</v>
      </c>
      <c r="I33" s="135">
        <v>0</v>
      </c>
      <c r="J33" s="135">
        <v>18</v>
      </c>
      <c r="K33" s="135">
        <v>7</v>
      </c>
      <c r="L33" s="135">
        <v>48</v>
      </c>
      <c r="M33" s="135">
        <v>445</v>
      </c>
      <c r="N33" s="135">
        <v>0</v>
      </c>
      <c r="O33" s="135">
        <v>0</v>
      </c>
      <c r="P33" s="135">
        <v>141</v>
      </c>
      <c r="Q33" s="135">
        <v>0</v>
      </c>
      <c r="R33" s="135">
        <v>0</v>
      </c>
      <c r="S33" s="135">
        <v>0</v>
      </c>
      <c r="T33" s="135">
        <v>122</v>
      </c>
    </row>
    <row r="34" spans="1:20" s="139" customFormat="1" ht="63">
      <c r="A34" s="220" t="s">
        <v>158</v>
      </c>
      <c r="B34" s="138">
        <v>389</v>
      </c>
      <c r="C34" s="135">
        <v>340</v>
      </c>
      <c r="D34" s="135">
        <v>729</v>
      </c>
      <c r="E34" s="135">
        <v>646</v>
      </c>
      <c r="F34" s="135">
        <v>282</v>
      </c>
      <c r="G34" s="135">
        <v>0</v>
      </c>
      <c r="H34" s="135">
        <v>1</v>
      </c>
      <c r="I34" s="135">
        <v>1</v>
      </c>
      <c r="J34" s="135">
        <v>30</v>
      </c>
      <c r="K34" s="135">
        <v>15</v>
      </c>
      <c r="L34" s="135">
        <v>130</v>
      </c>
      <c r="M34" s="135">
        <v>702</v>
      </c>
      <c r="N34" s="135">
        <v>0</v>
      </c>
      <c r="O34" s="135">
        <v>0</v>
      </c>
      <c r="P34" s="135">
        <v>247</v>
      </c>
      <c r="Q34" s="135">
        <v>0</v>
      </c>
      <c r="R34" s="135">
        <v>0</v>
      </c>
      <c r="S34" s="135">
        <v>0</v>
      </c>
      <c r="T34" s="135">
        <v>198</v>
      </c>
    </row>
    <row r="35" spans="1:20" s="139" customFormat="1" ht="63">
      <c r="A35" s="220" t="s">
        <v>171</v>
      </c>
      <c r="B35" s="138">
        <v>360</v>
      </c>
      <c r="C35" s="135">
        <v>510</v>
      </c>
      <c r="D35" s="135">
        <v>870</v>
      </c>
      <c r="E35" s="135">
        <v>675</v>
      </c>
      <c r="F35" s="135">
        <v>244</v>
      </c>
      <c r="G35" s="135">
        <v>0</v>
      </c>
      <c r="H35" s="135">
        <v>6</v>
      </c>
      <c r="I35" s="135">
        <v>8</v>
      </c>
      <c r="J35" s="135">
        <v>79</v>
      </c>
      <c r="K35" s="135">
        <v>34</v>
      </c>
      <c r="L35" s="135">
        <v>52</v>
      </c>
      <c r="M35" s="135">
        <v>824</v>
      </c>
      <c r="N35" s="135">
        <v>0</v>
      </c>
      <c r="O35" s="135">
        <v>0</v>
      </c>
      <c r="P35" s="135">
        <v>302</v>
      </c>
      <c r="Q35" s="135">
        <v>6</v>
      </c>
      <c r="R35" s="135">
        <v>0</v>
      </c>
      <c r="S35" s="135">
        <v>4</v>
      </c>
      <c r="T35" s="135">
        <v>250</v>
      </c>
    </row>
    <row r="36" spans="1:20" s="139" customFormat="1" ht="31.5">
      <c r="A36" s="220" t="s">
        <v>173</v>
      </c>
      <c r="B36" s="138">
        <v>1057</v>
      </c>
      <c r="C36" s="135">
        <v>2400</v>
      </c>
      <c r="D36" s="135">
        <v>3457</v>
      </c>
      <c r="E36" s="135">
        <v>2413</v>
      </c>
      <c r="F36" s="135">
        <v>1420</v>
      </c>
      <c r="G36" s="135">
        <v>8</v>
      </c>
      <c r="H36" s="135">
        <v>41</v>
      </c>
      <c r="I36" s="135">
        <v>126</v>
      </c>
      <c r="J36" s="135">
        <v>537</v>
      </c>
      <c r="K36" s="135">
        <v>0</v>
      </c>
      <c r="L36" s="135">
        <v>341</v>
      </c>
      <c r="M36" s="135">
        <v>3222</v>
      </c>
      <c r="N36" s="135">
        <v>0</v>
      </c>
      <c r="O36" s="135">
        <v>0</v>
      </c>
      <c r="P36" s="135">
        <v>1083</v>
      </c>
      <c r="Q36" s="135">
        <v>23</v>
      </c>
      <c r="R36" s="135">
        <v>0</v>
      </c>
      <c r="S36" s="135">
        <v>22</v>
      </c>
      <c r="T36" s="135">
        <v>897</v>
      </c>
    </row>
    <row r="37" spans="1:20" s="139" customFormat="1" ht="63">
      <c r="A37" s="220" t="s">
        <v>159</v>
      </c>
      <c r="B37" s="138">
        <v>0</v>
      </c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</row>
    <row r="38" spans="1:20" s="139" customFormat="1" ht="15.75">
      <c r="A38" s="140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</row>
    <row r="39" spans="1:20" s="139" customFormat="1" ht="15.75">
      <c r="A39" s="140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</row>
    <row r="40" spans="1:20" s="139" customFormat="1" ht="15.75">
      <c r="A40" s="140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</row>
    <row r="41" spans="1:20" s="139" customFormat="1" ht="15.75">
      <c r="A41" s="140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</row>
    <row r="42" spans="1:20" s="139" customFormat="1" ht="15.75">
      <c r="A42" s="140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</row>
    <row r="43" spans="1:20" s="139" customFormat="1" ht="15.75">
      <c r="A43" s="140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</row>
    <row r="44" spans="1:20" s="139" customFormat="1" ht="15.75">
      <c r="A44" s="140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</row>
    <row r="45" spans="1:20" s="139" customFormat="1" ht="15.75">
      <c r="A45" s="140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</row>
    <row r="46" spans="1:20" s="139" customFormat="1" ht="15.75">
      <c r="A46" s="140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</row>
    <row r="47" spans="1:20" s="139" customFormat="1" ht="15.75">
      <c r="A47" s="140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</row>
    <row r="48" spans="1:20" s="139" customFormat="1" ht="15.75">
      <c r="A48" s="140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</row>
    <row r="49" spans="1:20" s="139" customFormat="1" ht="15.75">
      <c r="A49" s="140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</row>
    <row r="50" spans="1:20" s="139" customFormat="1" ht="15.75">
      <c r="A50" s="140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</row>
    <row r="51" spans="1:20" s="139" customFormat="1" ht="15.75">
      <c r="A51" s="140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</row>
    <row r="52" spans="1:20" s="139" customFormat="1" ht="15.75">
      <c r="A52" s="140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</row>
    <row r="53" spans="1:20" s="139" customFormat="1" ht="15.75">
      <c r="A53" s="140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</row>
    <row r="54" spans="1:20" s="139" customFormat="1" ht="15.75">
      <c r="A54" s="140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</row>
    <row r="55" spans="1:20" s="139" customFormat="1" ht="15.75">
      <c r="A55" s="140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</row>
    <row r="56" spans="1:20" s="139" customFormat="1" ht="15.75">
      <c r="A56" s="140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</row>
    <row r="57" spans="1:20" s="139" customFormat="1" ht="15.75">
      <c r="A57" s="140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</row>
    <row r="58" spans="1:20" s="139" customFormat="1" ht="15.75">
      <c r="A58" s="140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</row>
    <row r="59" spans="1:20" s="139" customFormat="1" ht="15.75">
      <c r="A59" s="140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</row>
    <row r="60" spans="1:20" s="139" customFormat="1" ht="15.75">
      <c r="A60" s="140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</row>
    <row r="61" spans="1:20" s="139" customFormat="1" ht="15.75">
      <c r="A61" s="140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</row>
    <row r="62" spans="1:20" s="139" customFormat="1" ht="15.75">
      <c r="A62" s="140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</row>
    <row r="63" spans="1:20" s="139" customFormat="1" ht="15.75">
      <c r="A63" s="140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</row>
    <row r="64" spans="1:20" s="139" customFormat="1" ht="15.75">
      <c r="A64" s="140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</row>
    <row r="65" spans="1:20" s="139" customFormat="1" ht="15.75">
      <c r="A65" s="140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:20" s="139" customFormat="1" ht="15.75">
      <c r="A66" s="140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</row>
    <row r="67" spans="1:20" s="139" customFormat="1" ht="15.75">
      <c r="A67" s="140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1:20" s="139" customFormat="1" ht="15.75">
      <c r="A68" s="140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:20" s="139" customFormat="1" ht="15.75">
      <c r="A69" s="140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s="139" customFormat="1" ht="15.75">
      <c r="A70" s="140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:20" s="139" customFormat="1" ht="15.75">
      <c r="A71" s="140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s="139" customFormat="1" ht="15.75">
      <c r="A72" s="140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s="139" customFormat="1" ht="15.75">
      <c r="A73" s="140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:20" s="139" customFormat="1" ht="15.75">
      <c r="A74" s="140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:20" s="139" customFormat="1" ht="15.75">
      <c r="A75" s="140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s="139" customFormat="1" ht="15.75">
      <c r="A76" s="140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s="139" customFormat="1" ht="15.75">
      <c r="A77" s="140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</row>
    <row r="78" spans="1:20" s="139" customFormat="1" ht="15.75">
      <c r="A78" s="140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</row>
    <row r="79" spans="1:20" s="139" customFormat="1" ht="15.75">
      <c r="A79" s="140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</row>
    <row r="80" spans="1:20" s="139" customFormat="1" ht="15.75">
      <c r="A80" s="140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</row>
    <row r="81" spans="1:20" s="139" customFormat="1" ht="15.75">
      <c r="A81" s="140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</row>
    <row r="82" spans="1:20" s="139" customFormat="1" ht="15.75">
      <c r="A82" s="140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</row>
    <row r="83" spans="1:20" s="139" customFormat="1" ht="15.75">
      <c r="A83" s="140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</row>
    <row r="84" spans="1:20" s="139" customFormat="1" ht="15.75">
      <c r="A84" s="140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</row>
    <row r="85" spans="1:20" s="139" customFormat="1" ht="15.75">
      <c r="A85" s="140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</row>
    <row r="86" spans="1:20" s="139" customFormat="1" ht="15.75">
      <c r="A86" s="140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</row>
    <row r="87" spans="1:20" s="139" customFormat="1" ht="15.75">
      <c r="A87" s="140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</row>
    <row r="88" spans="1:20" s="139" customFormat="1" ht="15.75">
      <c r="A88" s="140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</row>
    <row r="89" spans="1:20" s="139" customFormat="1" ht="15.75">
      <c r="A89" s="140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</row>
    <row r="90" spans="1:20" s="139" customFormat="1" ht="15.75">
      <c r="A90" s="140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</row>
    <row r="91" spans="1:20" s="139" customFormat="1" ht="15.75">
      <c r="A91" s="140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</row>
    <row r="92" spans="1:20" s="139" customFormat="1" ht="15.75">
      <c r="A92" s="140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</row>
    <row r="93" spans="1:20" s="139" customFormat="1" ht="15.75">
      <c r="A93" s="140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</row>
    <row r="94" spans="1:20" s="139" customFormat="1" ht="15.75">
      <c r="A94" s="140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</row>
    <row r="95" spans="1:20" s="139" customFormat="1" ht="15.75">
      <c r="A95" s="140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</row>
    <row r="96" spans="1:20" s="139" customFormat="1" ht="15.75">
      <c r="A96" s="140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</row>
    <row r="97" spans="1:20" s="139" customFormat="1" ht="15.75">
      <c r="A97" s="140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</row>
    <row r="98" spans="1:20" s="139" customFormat="1" ht="15.75">
      <c r="A98" s="140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</row>
    <row r="99" spans="1:20" s="139" customFormat="1" ht="15.75">
      <c r="A99" s="140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</row>
    <row r="100" spans="1:20" s="139" customFormat="1" ht="15.75">
      <c r="A100" s="140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</row>
    <row r="101" spans="1:20" s="139" customFormat="1" ht="15.75">
      <c r="A101" s="140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</row>
    <row r="102" spans="1:20" s="139" customFormat="1" ht="15.75">
      <c r="A102" s="140"/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</row>
    <row r="103" spans="1:20" s="139" customFormat="1" ht="15.75">
      <c r="A103" s="140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</row>
    <row r="104" spans="1:20" s="139" customFormat="1" ht="15.75">
      <c r="A104" s="140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</row>
    <row r="105" spans="1:20" s="139" customFormat="1" ht="15.75">
      <c r="A105" s="140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</row>
    <row r="106" spans="1:20" s="139" customFormat="1" ht="15.75">
      <c r="A106" s="140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</row>
    <row r="107" spans="1:20" s="139" customFormat="1" ht="15.75">
      <c r="A107" s="140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</row>
    <row r="108" spans="1:20" s="139" customFormat="1" ht="15.75">
      <c r="A108" s="140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</row>
    <row r="109" spans="1:20" s="139" customFormat="1" ht="15.75">
      <c r="A109" s="140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</row>
    <row r="110" spans="1:20" s="139" customFormat="1" ht="15.75">
      <c r="A110" s="140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</row>
    <row r="111" spans="1:20" s="139" customFormat="1" ht="15.75">
      <c r="A111" s="140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</row>
    <row r="112" spans="1:20" s="139" customFormat="1" ht="15.75">
      <c r="A112" s="140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</row>
    <row r="113" spans="1:20" s="139" customFormat="1" ht="15.75">
      <c r="A113" s="140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</row>
    <row r="114" spans="1:20" s="139" customFormat="1" ht="15.75">
      <c r="A114" s="140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</row>
    <row r="115" spans="1:20" s="139" customFormat="1" ht="15.75">
      <c r="A115" s="140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</row>
    <row r="116" spans="1:20" s="139" customFormat="1" ht="15.75">
      <c r="A116" s="140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</row>
    <row r="117" spans="1:20" s="139" customFormat="1" ht="15.75">
      <c r="A117" s="140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</row>
    <row r="118" spans="1:20" s="139" customFormat="1" ht="15.75">
      <c r="A118" s="140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</row>
    <row r="119" spans="1:20" s="139" customFormat="1" ht="15.75">
      <c r="A119" s="140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</row>
    <row r="120" spans="1:20" s="139" customFormat="1" ht="15.75">
      <c r="A120" s="140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</row>
    <row r="121" spans="1:20" s="139" customFormat="1" ht="15.75">
      <c r="A121" s="140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</row>
    <row r="122" spans="1:20" s="139" customFormat="1" ht="15.75">
      <c r="A122" s="140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</row>
    <row r="123" spans="1:20" s="139" customFormat="1" ht="15.75">
      <c r="A123" s="140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</row>
    <row r="124" spans="1:20" s="139" customFormat="1" ht="15.75">
      <c r="A124" s="140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</row>
  </sheetData>
  <mergeCells count="22">
    <mergeCell ref="Q3:T3"/>
    <mergeCell ref="E4:E5"/>
    <mergeCell ref="Q4:Q5"/>
    <mergeCell ref="R4:R5"/>
    <mergeCell ref="S4:S5"/>
    <mergeCell ref="T4:T5"/>
    <mergeCell ref="K3:K5"/>
    <mergeCell ref="L3:L5"/>
    <mergeCell ref="I3:I5"/>
    <mergeCell ref="J3:J5"/>
    <mergeCell ref="O3:O5"/>
    <mergeCell ref="P3:P5"/>
    <mergeCell ref="M3:M5"/>
    <mergeCell ref="N3:N5"/>
    <mergeCell ref="B1:L1"/>
    <mergeCell ref="A3:A5"/>
    <mergeCell ref="B3:B5"/>
    <mergeCell ref="C3:C5"/>
    <mergeCell ref="D3:D5"/>
    <mergeCell ref="F3:F5"/>
    <mergeCell ref="G3:G5"/>
    <mergeCell ref="H3:H5"/>
  </mergeCells>
  <printOptions/>
  <pageMargins left="0.1968503937007874" right="0.1968503937007874" top="0.1968503937007874" bottom="0.1968503937007874" header="0.5118110236220472" footer="0.11811023622047245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133"/>
  <sheetViews>
    <sheetView zoomScale="75" zoomScaleNormal="75" workbookViewId="0" topLeftCell="A1">
      <selection activeCell="G30" sqref="G30"/>
    </sheetView>
  </sheetViews>
  <sheetFormatPr defaultColWidth="9.140625" defaultRowHeight="15"/>
  <cols>
    <col min="1" max="1" width="19.28125" style="122" customWidth="1"/>
    <col min="2" max="2" width="10.8515625" style="122" customWidth="1"/>
    <col min="3" max="3" width="11.28125" style="141" customWidth="1"/>
    <col min="4" max="4" width="9.00390625" style="141" customWidth="1"/>
    <col min="5" max="5" width="11.7109375" style="141" customWidth="1"/>
    <col min="6" max="6" width="6.28125" style="141" customWidth="1"/>
    <col min="7" max="7" width="10.8515625" style="141" customWidth="1"/>
    <col min="8" max="8" width="11.28125" style="141" customWidth="1"/>
    <col min="9" max="9" width="10.28125" style="141" customWidth="1"/>
    <col min="10" max="10" width="12.421875" style="141" customWidth="1"/>
    <col min="11" max="11" width="11.7109375" style="141" customWidth="1"/>
    <col min="12" max="12" width="6.7109375" style="141" customWidth="1"/>
    <col min="13" max="13" width="8.421875" style="141" customWidth="1"/>
    <col min="14" max="14" width="10.421875" style="122" customWidth="1"/>
    <col min="15" max="16384" width="9.140625" style="122" customWidth="1"/>
  </cols>
  <sheetData>
    <row r="1" spans="2:13" ht="33.75" customHeight="1">
      <c r="B1" s="282" t="s">
        <v>174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2" ht="19.5" customHeight="1">
      <c r="A2" s="286" t="s">
        <v>7</v>
      </c>
      <c r="B2" s="286"/>
      <c r="C2" s="286"/>
      <c r="D2" s="126"/>
      <c r="E2" s="126"/>
      <c r="F2" s="126"/>
      <c r="G2" s="126"/>
      <c r="H2" s="156"/>
      <c r="J2" s="126"/>
      <c r="K2" s="126"/>
      <c r="L2" s="126"/>
    </row>
    <row r="3" spans="1:14" ht="16.5" customHeight="1">
      <c r="A3" s="277"/>
      <c r="B3" s="271" t="s">
        <v>113</v>
      </c>
      <c r="C3" s="271" t="s">
        <v>114</v>
      </c>
      <c r="D3" s="287" t="s">
        <v>115</v>
      </c>
      <c r="E3" s="288"/>
      <c r="F3" s="288"/>
      <c r="G3" s="288"/>
      <c r="H3" s="288"/>
      <c r="I3" s="288"/>
      <c r="J3" s="288"/>
      <c r="K3" s="289"/>
      <c r="L3" s="290" t="s">
        <v>116</v>
      </c>
      <c r="M3" s="290" t="s">
        <v>117</v>
      </c>
      <c r="N3" s="271" t="s">
        <v>118</v>
      </c>
    </row>
    <row r="4" spans="1:14" s="205" customFormat="1" ht="12.75" customHeight="1">
      <c r="A4" s="278"/>
      <c r="B4" s="272"/>
      <c r="C4" s="272"/>
      <c r="D4" s="270" t="s">
        <v>119</v>
      </c>
      <c r="E4" s="239" t="s">
        <v>120</v>
      </c>
      <c r="F4" s="239"/>
      <c r="G4" s="239" t="s">
        <v>101</v>
      </c>
      <c r="H4" s="271" t="s">
        <v>125</v>
      </c>
      <c r="I4" s="285" t="s">
        <v>122</v>
      </c>
      <c r="J4" s="275" t="s">
        <v>104</v>
      </c>
      <c r="K4" s="275" t="s">
        <v>105</v>
      </c>
      <c r="L4" s="291"/>
      <c r="M4" s="291"/>
      <c r="N4" s="272"/>
    </row>
    <row r="5" spans="1:14" s="205" customFormat="1" ht="85.5" customHeight="1">
      <c r="A5" s="279"/>
      <c r="B5" s="273"/>
      <c r="C5" s="273"/>
      <c r="D5" s="270"/>
      <c r="E5" s="130" t="s">
        <v>123</v>
      </c>
      <c r="F5" s="129" t="s">
        <v>124</v>
      </c>
      <c r="G5" s="239"/>
      <c r="H5" s="273"/>
      <c r="I5" s="285"/>
      <c r="J5" s="275"/>
      <c r="K5" s="275"/>
      <c r="L5" s="292"/>
      <c r="M5" s="292"/>
      <c r="N5" s="273"/>
    </row>
    <row r="6" spans="1:14" ht="14.25" customHeight="1">
      <c r="A6" s="131" t="s">
        <v>1</v>
      </c>
      <c r="B6" s="132">
        <v>1</v>
      </c>
      <c r="C6" s="132">
        <v>2</v>
      </c>
      <c r="D6" s="132">
        <v>3</v>
      </c>
      <c r="E6" s="132">
        <v>4</v>
      </c>
      <c r="F6" s="132">
        <v>5</v>
      </c>
      <c r="G6" s="132">
        <v>6</v>
      </c>
      <c r="H6" s="132" t="s">
        <v>126</v>
      </c>
      <c r="I6" s="132">
        <v>7</v>
      </c>
      <c r="J6" s="132">
        <v>8</v>
      </c>
      <c r="K6" s="132">
        <v>9</v>
      </c>
      <c r="L6" s="132">
        <v>10</v>
      </c>
      <c r="M6" s="132">
        <v>11</v>
      </c>
      <c r="N6" s="132">
        <v>12</v>
      </c>
    </row>
    <row r="7" spans="1:14" s="207" customFormat="1" ht="25.5" customHeight="1">
      <c r="A7" s="206" t="s">
        <v>112</v>
      </c>
      <c r="B7" s="206">
        <v>17403</v>
      </c>
      <c r="C7" s="133">
        <v>27316</v>
      </c>
      <c r="D7" s="133">
        <v>10673</v>
      </c>
      <c r="E7" s="133">
        <v>10224</v>
      </c>
      <c r="F7" s="133">
        <v>449</v>
      </c>
      <c r="G7" s="133">
        <v>13</v>
      </c>
      <c r="H7" s="133">
        <v>52</v>
      </c>
      <c r="I7" s="142">
        <v>26196</v>
      </c>
      <c r="J7" s="133">
        <v>8</v>
      </c>
      <c r="K7" s="133">
        <v>0</v>
      </c>
      <c r="L7" s="133">
        <v>21990</v>
      </c>
      <c r="M7" s="133">
        <v>15103</v>
      </c>
      <c r="N7" s="206">
        <v>21933</v>
      </c>
    </row>
    <row r="8" spans="1:14" s="141" customFormat="1" ht="15.75">
      <c r="A8" s="208" t="s">
        <v>141</v>
      </c>
      <c r="B8" s="209">
        <v>156</v>
      </c>
      <c r="C8" s="143">
        <v>1645</v>
      </c>
      <c r="D8" s="143">
        <v>310</v>
      </c>
      <c r="E8" s="143">
        <v>272</v>
      </c>
      <c r="F8" s="143">
        <v>38</v>
      </c>
      <c r="G8" s="143">
        <v>0</v>
      </c>
      <c r="H8" s="143">
        <v>0</v>
      </c>
      <c r="I8" s="143">
        <v>1351</v>
      </c>
      <c r="J8" s="143">
        <v>0</v>
      </c>
      <c r="K8" s="143">
        <v>0</v>
      </c>
      <c r="L8" s="143">
        <v>1674</v>
      </c>
      <c r="M8" s="143">
        <v>1350</v>
      </c>
      <c r="N8" s="209">
        <v>166</v>
      </c>
    </row>
    <row r="9" spans="1:15" s="210" customFormat="1" ht="14.25" customHeight="1">
      <c r="A9" s="147" t="s">
        <v>142</v>
      </c>
      <c r="B9" s="148">
        <v>524</v>
      </c>
      <c r="C9" s="145">
        <v>293</v>
      </c>
      <c r="D9" s="145">
        <v>176</v>
      </c>
      <c r="E9" s="145">
        <v>176</v>
      </c>
      <c r="F9" s="145">
        <v>0</v>
      </c>
      <c r="G9" s="145">
        <v>0</v>
      </c>
      <c r="H9" s="145">
        <v>0</v>
      </c>
      <c r="I9" s="145">
        <v>291</v>
      </c>
      <c r="J9" s="145">
        <v>0</v>
      </c>
      <c r="K9" s="145">
        <v>0</v>
      </c>
      <c r="L9" s="145">
        <v>245</v>
      </c>
      <c r="M9" s="145">
        <v>114</v>
      </c>
      <c r="N9" s="148">
        <v>582</v>
      </c>
      <c r="O9" s="146"/>
    </row>
    <row r="10" spans="1:15" s="210" customFormat="1" ht="14.25" customHeight="1">
      <c r="A10" s="144" t="s">
        <v>143</v>
      </c>
      <c r="B10" s="145">
        <v>1556</v>
      </c>
      <c r="C10" s="145">
        <v>1222</v>
      </c>
      <c r="D10" s="145">
        <v>329</v>
      </c>
      <c r="E10" s="145">
        <v>307</v>
      </c>
      <c r="F10" s="145">
        <v>22</v>
      </c>
      <c r="G10" s="145">
        <v>1</v>
      </c>
      <c r="H10" s="145">
        <v>0</v>
      </c>
      <c r="I10" s="145">
        <v>1180</v>
      </c>
      <c r="J10" s="145">
        <v>0</v>
      </c>
      <c r="K10" s="145">
        <v>0</v>
      </c>
      <c r="L10" s="145">
        <v>709</v>
      </c>
      <c r="M10" s="145">
        <v>698</v>
      </c>
      <c r="N10" s="145">
        <v>1925</v>
      </c>
      <c r="O10" s="146"/>
    </row>
    <row r="11" spans="1:15" s="210" customFormat="1" ht="14.25" customHeight="1">
      <c r="A11" s="144" t="s">
        <v>144</v>
      </c>
      <c r="B11" s="145">
        <v>1283</v>
      </c>
      <c r="C11" s="145">
        <v>1000</v>
      </c>
      <c r="D11" s="145">
        <v>807</v>
      </c>
      <c r="E11" s="145">
        <v>708</v>
      </c>
      <c r="F11" s="145">
        <v>99</v>
      </c>
      <c r="G11" s="145">
        <v>0</v>
      </c>
      <c r="H11" s="145">
        <v>43</v>
      </c>
      <c r="I11" s="145">
        <v>994</v>
      </c>
      <c r="J11" s="145">
        <v>1</v>
      </c>
      <c r="K11" s="145">
        <v>0</v>
      </c>
      <c r="L11" s="145">
        <v>207</v>
      </c>
      <c r="M11" s="145">
        <v>158</v>
      </c>
      <c r="N11" s="145">
        <v>1981</v>
      </c>
      <c r="O11" s="146"/>
    </row>
    <row r="12" spans="1:15" s="210" customFormat="1" ht="15.75">
      <c r="A12" s="144" t="s">
        <v>145</v>
      </c>
      <c r="B12" s="145">
        <v>2110</v>
      </c>
      <c r="C12" s="145">
        <v>1082</v>
      </c>
      <c r="D12" s="145">
        <v>700</v>
      </c>
      <c r="E12" s="145">
        <v>698</v>
      </c>
      <c r="F12" s="145">
        <v>2</v>
      </c>
      <c r="G12" s="145">
        <v>0</v>
      </c>
      <c r="H12" s="145">
        <v>0</v>
      </c>
      <c r="I12" s="145">
        <v>1070</v>
      </c>
      <c r="J12" s="145">
        <v>0</v>
      </c>
      <c r="K12" s="145">
        <v>0</v>
      </c>
      <c r="L12" s="145">
        <v>654</v>
      </c>
      <c r="M12" s="145">
        <v>275</v>
      </c>
      <c r="N12" s="145">
        <v>2417</v>
      </c>
      <c r="O12" s="146"/>
    </row>
    <row r="13" spans="1:15" s="210" customFormat="1" ht="12.75" customHeight="1">
      <c r="A13" s="144" t="s">
        <v>162</v>
      </c>
      <c r="B13" s="145">
        <v>159</v>
      </c>
      <c r="C13" s="145">
        <v>781</v>
      </c>
      <c r="D13" s="145">
        <v>448</v>
      </c>
      <c r="E13" s="145">
        <v>352</v>
      </c>
      <c r="F13" s="145">
        <v>96</v>
      </c>
      <c r="G13" s="145">
        <v>0</v>
      </c>
      <c r="H13" s="145">
        <v>0</v>
      </c>
      <c r="I13" s="145">
        <v>779</v>
      </c>
      <c r="J13" s="145">
        <v>0</v>
      </c>
      <c r="K13" s="145">
        <v>0</v>
      </c>
      <c r="L13" s="145">
        <v>549</v>
      </c>
      <c r="M13" s="145">
        <v>230</v>
      </c>
      <c r="N13" s="145">
        <v>376</v>
      </c>
      <c r="O13" s="146"/>
    </row>
    <row r="14" spans="1:15" s="210" customFormat="1" ht="15.75">
      <c r="A14" s="144" t="s">
        <v>146</v>
      </c>
      <c r="B14" s="145">
        <v>818</v>
      </c>
      <c r="C14" s="145">
        <v>1372</v>
      </c>
      <c r="D14" s="145">
        <v>391</v>
      </c>
      <c r="E14" s="145">
        <v>391</v>
      </c>
      <c r="F14" s="145">
        <v>0</v>
      </c>
      <c r="G14" s="145">
        <v>0</v>
      </c>
      <c r="H14" s="145">
        <v>1</v>
      </c>
      <c r="I14" s="145">
        <v>1367</v>
      </c>
      <c r="J14" s="145">
        <v>0</v>
      </c>
      <c r="K14" s="145">
        <v>0</v>
      </c>
      <c r="L14" s="145">
        <v>1043</v>
      </c>
      <c r="M14" s="145">
        <v>971</v>
      </c>
      <c r="N14" s="145">
        <v>1090</v>
      </c>
      <c r="O14" s="146"/>
    </row>
    <row r="15" spans="1:15" s="210" customFormat="1" ht="15.75">
      <c r="A15" s="144" t="s">
        <v>147</v>
      </c>
      <c r="B15" s="145">
        <v>333</v>
      </c>
      <c r="C15" s="145">
        <v>475</v>
      </c>
      <c r="D15" s="145">
        <v>187</v>
      </c>
      <c r="E15" s="145">
        <v>186</v>
      </c>
      <c r="F15" s="145">
        <v>1</v>
      </c>
      <c r="G15" s="145">
        <v>0</v>
      </c>
      <c r="H15" s="145">
        <v>0</v>
      </c>
      <c r="I15" s="145">
        <v>454</v>
      </c>
      <c r="J15" s="145">
        <v>0</v>
      </c>
      <c r="K15" s="145">
        <v>0</v>
      </c>
      <c r="L15" s="145">
        <v>248</v>
      </c>
      <c r="M15" s="145">
        <v>249</v>
      </c>
      <c r="N15" s="145">
        <v>557</v>
      </c>
      <c r="O15" s="146"/>
    </row>
    <row r="16" spans="1:15" s="210" customFormat="1" ht="15.75">
      <c r="A16" s="144" t="s">
        <v>148</v>
      </c>
      <c r="B16" s="145">
        <v>70</v>
      </c>
      <c r="C16" s="145">
        <v>1042</v>
      </c>
      <c r="D16" s="145">
        <v>241</v>
      </c>
      <c r="E16" s="145">
        <v>231</v>
      </c>
      <c r="F16" s="145">
        <v>10</v>
      </c>
      <c r="G16" s="145">
        <v>0</v>
      </c>
      <c r="H16" s="145">
        <v>0</v>
      </c>
      <c r="I16" s="145">
        <v>1033</v>
      </c>
      <c r="J16" s="145">
        <v>0</v>
      </c>
      <c r="K16" s="145">
        <v>0</v>
      </c>
      <c r="L16" s="145">
        <v>1023</v>
      </c>
      <c r="M16" s="145">
        <v>783</v>
      </c>
      <c r="N16" s="145">
        <v>90</v>
      </c>
      <c r="O16" s="146"/>
    </row>
    <row r="17" spans="1:15" s="210" customFormat="1" ht="15.75">
      <c r="A17" s="144" t="s">
        <v>163</v>
      </c>
      <c r="B17" s="145">
        <v>109</v>
      </c>
      <c r="C17" s="145">
        <v>528</v>
      </c>
      <c r="D17" s="145">
        <v>182</v>
      </c>
      <c r="E17" s="145">
        <v>182</v>
      </c>
      <c r="F17" s="145">
        <v>0</v>
      </c>
      <c r="G17" s="145">
        <v>1</v>
      </c>
      <c r="H17" s="145">
        <v>0</v>
      </c>
      <c r="I17" s="145">
        <v>377</v>
      </c>
      <c r="J17" s="145">
        <v>0</v>
      </c>
      <c r="K17" s="145">
        <v>0</v>
      </c>
      <c r="L17" s="145">
        <v>536</v>
      </c>
      <c r="M17" s="145">
        <v>343</v>
      </c>
      <c r="N17" s="145">
        <v>140</v>
      </c>
      <c r="O17" s="146"/>
    </row>
    <row r="18" spans="1:15" s="210" customFormat="1" ht="15.75">
      <c r="A18" s="144" t="s">
        <v>149</v>
      </c>
      <c r="B18" s="145">
        <v>385</v>
      </c>
      <c r="C18" s="145">
        <v>203</v>
      </c>
      <c r="D18" s="145">
        <v>98</v>
      </c>
      <c r="E18" s="145">
        <v>98</v>
      </c>
      <c r="F18" s="145">
        <v>0</v>
      </c>
      <c r="G18" s="145">
        <v>0</v>
      </c>
      <c r="H18" s="145">
        <v>0</v>
      </c>
      <c r="I18" s="145">
        <v>203</v>
      </c>
      <c r="J18" s="145">
        <v>0</v>
      </c>
      <c r="K18" s="145">
        <v>0</v>
      </c>
      <c r="L18" s="145">
        <v>204</v>
      </c>
      <c r="M18" s="145">
        <v>118</v>
      </c>
      <c r="N18" s="145">
        <v>378</v>
      </c>
      <c r="O18" s="146"/>
    </row>
    <row r="19" spans="1:15" s="210" customFormat="1" ht="15.75">
      <c r="A19" s="144" t="s">
        <v>164</v>
      </c>
      <c r="B19" s="145">
        <v>83</v>
      </c>
      <c r="C19" s="145">
        <v>1705</v>
      </c>
      <c r="D19" s="145">
        <v>568</v>
      </c>
      <c r="E19" s="145">
        <v>564</v>
      </c>
      <c r="F19" s="145">
        <v>4</v>
      </c>
      <c r="G19" s="145">
        <v>0</v>
      </c>
      <c r="H19" s="145">
        <v>0</v>
      </c>
      <c r="I19" s="145">
        <v>1679</v>
      </c>
      <c r="J19" s="145">
        <v>0</v>
      </c>
      <c r="K19" s="145">
        <v>0</v>
      </c>
      <c r="L19" s="145">
        <v>1647</v>
      </c>
      <c r="M19" s="145">
        <v>1068</v>
      </c>
      <c r="N19" s="145">
        <v>135</v>
      </c>
      <c r="O19" s="146"/>
    </row>
    <row r="20" spans="1:15" s="210" customFormat="1" ht="15.75">
      <c r="A20" s="144" t="s">
        <v>150</v>
      </c>
      <c r="B20" s="145">
        <v>147</v>
      </c>
      <c r="C20" s="145">
        <v>169</v>
      </c>
      <c r="D20" s="145">
        <v>90</v>
      </c>
      <c r="E20" s="145">
        <v>68</v>
      </c>
      <c r="F20" s="145">
        <v>22</v>
      </c>
      <c r="G20" s="145">
        <v>0</v>
      </c>
      <c r="H20" s="145">
        <v>0</v>
      </c>
      <c r="I20" s="145">
        <v>168</v>
      </c>
      <c r="J20" s="145">
        <v>0</v>
      </c>
      <c r="K20" s="145">
        <v>0</v>
      </c>
      <c r="L20" s="145">
        <v>158</v>
      </c>
      <c r="M20" s="145">
        <v>58</v>
      </c>
      <c r="N20" s="145">
        <v>135</v>
      </c>
      <c r="O20" s="146"/>
    </row>
    <row r="21" spans="1:15" s="210" customFormat="1" ht="15.75">
      <c r="A21" s="144" t="s">
        <v>165</v>
      </c>
      <c r="B21" s="145">
        <v>646</v>
      </c>
      <c r="C21" s="145">
        <v>986</v>
      </c>
      <c r="D21" s="145">
        <v>335</v>
      </c>
      <c r="E21" s="145">
        <v>335</v>
      </c>
      <c r="F21" s="145">
        <v>0</v>
      </c>
      <c r="G21" s="145">
        <v>0</v>
      </c>
      <c r="H21" s="145">
        <v>0</v>
      </c>
      <c r="I21" s="145">
        <v>983</v>
      </c>
      <c r="J21" s="145">
        <v>1</v>
      </c>
      <c r="K21" s="145">
        <v>0</v>
      </c>
      <c r="L21" s="145">
        <v>974</v>
      </c>
      <c r="M21" s="145">
        <v>670</v>
      </c>
      <c r="N21" s="145">
        <v>652</v>
      </c>
      <c r="O21" s="146"/>
    </row>
    <row r="22" spans="1:15" s="210" customFormat="1" ht="15.75">
      <c r="A22" s="144" t="s">
        <v>151</v>
      </c>
      <c r="B22" s="145">
        <v>101</v>
      </c>
      <c r="C22" s="145">
        <v>97</v>
      </c>
      <c r="D22" s="145">
        <v>66</v>
      </c>
      <c r="E22" s="145">
        <v>28</v>
      </c>
      <c r="F22" s="145">
        <v>38</v>
      </c>
      <c r="G22" s="145">
        <v>0</v>
      </c>
      <c r="H22" s="145">
        <v>0</v>
      </c>
      <c r="I22" s="145">
        <v>97</v>
      </c>
      <c r="J22" s="145">
        <v>0</v>
      </c>
      <c r="K22" s="145">
        <v>0</v>
      </c>
      <c r="L22" s="145">
        <v>149</v>
      </c>
      <c r="M22" s="145">
        <v>31</v>
      </c>
      <c r="N22" s="145">
        <v>49</v>
      </c>
      <c r="O22" s="146"/>
    </row>
    <row r="23" spans="1:15" s="210" customFormat="1" ht="15.75">
      <c r="A23" s="144" t="s">
        <v>166</v>
      </c>
      <c r="B23" s="145">
        <v>103</v>
      </c>
      <c r="C23" s="145">
        <v>170</v>
      </c>
      <c r="D23" s="145">
        <v>101</v>
      </c>
      <c r="E23" s="145">
        <v>100</v>
      </c>
      <c r="F23" s="145">
        <v>1</v>
      </c>
      <c r="G23" s="145">
        <v>0</v>
      </c>
      <c r="H23" s="145">
        <v>0</v>
      </c>
      <c r="I23" s="145">
        <v>168</v>
      </c>
      <c r="J23" s="145">
        <v>0</v>
      </c>
      <c r="K23" s="145">
        <v>0</v>
      </c>
      <c r="L23" s="145">
        <v>180</v>
      </c>
      <c r="M23" s="145">
        <v>77</v>
      </c>
      <c r="N23" s="145">
        <v>97</v>
      </c>
      <c r="O23" s="146"/>
    </row>
    <row r="24" spans="1:15" s="210" customFormat="1" ht="15.75">
      <c r="A24" s="144" t="s">
        <v>152</v>
      </c>
      <c r="B24" s="145">
        <v>28</v>
      </c>
      <c r="C24" s="145">
        <v>644</v>
      </c>
      <c r="D24" s="145">
        <v>126</v>
      </c>
      <c r="E24" s="145">
        <v>115</v>
      </c>
      <c r="F24" s="145">
        <v>11</v>
      </c>
      <c r="G24" s="145">
        <v>0</v>
      </c>
      <c r="H24" s="145">
        <v>0</v>
      </c>
      <c r="I24" s="145">
        <v>644</v>
      </c>
      <c r="J24" s="145">
        <v>0</v>
      </c>
      <c r="K24" s="145">
        <v>0</v>
      </c>
      <c r="L24" s="145">
        <v>652</v>
      </c>
      <c r="M24" s="145">
        <v>515</v>
      </c>
      <c r="N24" s="145">
        <v>42</v>
      </c>
      <c r="O24" s="146"/>
    </row>
    <row r="25" spans="1:15" s="210" customFormat="1" ht="15.75">
      <c r="A25" s="144" t="s">
        <v>167</v>
      </c>
      <c r="B25" s="145">
        <v>734</v>
      </c>
      <c r="C25" s="145">
        <v>649</v>
      </c>
      <c r="D25" s="145">
        <v>215</v>
      </c>
      <c r="E25" s="145">
        <v>215</v>
      </c>
      <c r="F25" s="145">
        <v>0</v>
      </c>
      <c r="G25" s="145">
        <v>11</v>
      </c>
      <c r="H25" s="145">
        <v>5</v>
      </c>
      <c r="I25" s="145">
        <v>607</v>
      </c>
      <c r="J25" s="145">
        <v>0</v>
      </c>
      <c r="K25" s="145">
        <v>0</v>
      </c>
      <c r="L25" s="145">
        <v>474</v>
      </c>
      <c r="M25" s="145">
        <v>425</v>
      </c>
      <c r="N25" s="145">
        <v>846</v>
      </c>
      <c r="O25" s="146"/>
    </row>
    <row r="26" spans="1:15" s="210" customFormat="1" ht="15.75">
      <c r="A26" s="144" t="s">
        <v>153</v>
      </c>
      <c r="B26" s="145">
        <v>325</v>
      </c>
      <c r="C26" s="145">
        <v>231</v>
      </c>
      <c r="D26" s="145">
        <v>156</v>
      </c>
      <c r="E26" s="145">
        <v>99</v>
      </c>
      <c r="F26" s="145">
        <v>57</v>
      </c>
      <c r="G26" s="145">
        <v>0</v>
      </c>
      <c r="H26" s="145">
        <v>0</v>
      </c>
      <c r="I26" s="145">
        <v>226</v>
      </c>
      <c r="J26" s="145">
        <v>0</v>
      </c>
      <c r="K26" s="145">
        <v>0</v>
      </c>
      <c r="L26" s="145">
        <v>173</v>
      </c>
      <c r="M26" s="145">
        <v>72</v>
      </c>
      <c r="N26" s="145">
        <v>281</v>
      </c>
      <c r="O26" s="146"/>
    </row>
    <row r="27" spans="1:15" s="210" customFormat="1" ht="15.75">
      <c r="A27" s="144" t="s">
        <v>154</v>
      </c>
      <c r="B27" s="145">
        <v>304</v>
      </c>
      <c r="C27" s="145">
        <v>1025</v>
      </c>
      <c r="D27" s="145">
        <v>126</v>
      </c>
      <c r="E27" s="145">
        <v>125</v>
      </c>
      <c r="F27" s="145">
        <v>1</v>
      </c>
      <c r="G27" s="145">
        <v>0</v>
      </c>
      <c r="H27" s="145">
        <v>0</v>
      </c>
      <c r="I27" s="145">
        <v>1023</v>
      </c>
      <c r="J27" s="145">
        <v>0</v>
      </c>
      <c r="K27" s="145">
        <v>0</v>
      </c>
      <c r="L27" s="145">
        <v>903</v>
      </c>
      <c r="M27" s="145">
        <v>894</v>
      </c>
      <c r="N27" s="145">
        <v>389</v>
      </c>
      <c r="O27" s="146"/>
    </row>
    <row r="28" spans="1:15" s="210" customFormat="1" ht="15.75">
      <c r="A28" s="144" t="s">
        <v>168</v>
      </c>
      <c r="B28" s="145">
        <v>90</v>
      </c>
      <c r="C28" s="145">
        <v>732</v>
      </c>
      <c r="D28" s="145">
        <v>100</v>
      </c>
      <c r="E28" s="145">
        <v>97</v>
      </c>
      <c r="F28" s="145">
        <v>3</v>
      </c>
      <c r="G28" s="145">
        <v>0</v>
      </c>
      <c r="H28" s="145">
        <v>0</v>
      </c>
      <c r="I28" s="145">
        <v>727</v>
      </c>
      <c r="J28" s="145">
        <v>0</v>
      </c>
      <c r="K28" s="145">
        <v>0</v>
      </c>
      <c r="L28" s="145">
        <v>700</v>
      </c>
      <c r="M28" s="145">
        <v>591</v>
      </c>
      <c r="N28" s="145">
        <v>115</v>
      </c>
      <c r="O28" s="146"/>
    </row>
    <row r="29" spans="1:15" s="210" customFormat="1" ht="15.75">
      <c r="A29" s="144" t="s">
        <v>155</v>
      </c>
      <c r="B29" s="145">
        <v>384</v>
      </c>
      <c r="C29" s="145">
        <v>1219</v>
      </c>
      <c r="D29" s="145">
        <v>280</v>
      </c>
      <c r="E29" s="145">
        <v>279</v>
      </c>
      <c r="F29" s="145">
        <v>1</v>
      </c>
      <c r="G29" s="145">
        <v>0</v>
      </c>
      <c r="H29" s="145">
        <v>0</v>
      </c>
      <c r="I29" s="145">
        <v>940</v>
      </c>
      <c r="J29" s="145">
        <v>0</v>
      </c>
      <c r="K29" s="145">
        <v>0</v>
      </c>
      <c r="L29" s="145">
        <v>1230</v>
      </c>
      <c r="M29" s="145">
        <v>934</v>
      </c>
      <c r="N29" s="145">
        <v>423</v>
      </c>
      <c r="O29" s="146"/>
    </row>
    <row r="30" spans="1:15" s="211" customFormat="1" ht="15.75">
      <c r="A30" s="147" t="s">
        <v>156</v>
      </c>
      <c r="B30" s="148">
        <v>464</v>
      </c>
      <c r="C30" s="145">
        <v>1080</v>
      </c>
      <c r="D30" s="145">
        <v>225</v>
      </c>
      <c r="E30" s="145">
        <v>225</v>
      </c>
      <c r="F30" s="145">
        <v>0</v>
      </c>
      <c r="G30" s="145">
        <v>0</v>
      </c>
      <c r="H30" s="145">
        <v>0</v>
      </c>
      <c r="I30" s="145">
        <v>1079</v>
      </c>
      <c r="J30" s="145">
        <v>0</v>
      </c>
      <c r="K30" s="145">
        <v>0</v>
      </c>
      <c r="L30" s="145">
        <v>797</v>
      </c>
      <c r="M30" s="145">
        <v>794</v>
      </c>
      <c r="N30" s="148">
        <v>729</v>
      </c>
      <c r="O30" s="149"/>
    </row>
    <row r="31" spans="1:15" s="211" customFormat="1" ht="15.75">
      <c r="A31" s="147" t="s">
        <v>157</v>
      </c>
      <c r="B31" s="148">
        <v>7</v>
      </c>
      <c r="C31" s="145">
        <v>159</v>
      </c>
      <c r="D31" s="145">
        <v>138</v>
      </c>
      <c r="E31" s="145">
        <v>133</v>
      </c>
      <c r="F31" s="145">
        <v>5</v>
      </c>
      <c r="G31" s="145">
        <v>0</v>
      </c>
      <c r="H31" s="145">
        <v>0</v>
      </c>
      <c r="I31" s="145">
        <v>156</v>
      </c>
      <c r="J31" s="145">
        <v>0</v>
      </c>
      <c r="K31" s="145">
        <v>0</v>
      </c>
      <c r="L31" s="145">
        <v>159</v>
      </c>
      <c r="M31" s="145">
        <v>14</v>
      </c>
      <c r="N31" s="148">
        <v>8</v>
      </c>
      <c r="O31" s="149"/>
    </row>
    <row r="32" spans="1:15" s="211" customFormat="1" ht="15.75">
      <c r="A32" s="147" t="s">
        <v>169</v>
      </c>
      <c r="B32" s="148">
        <v>386</v>
      </c>
      <c r="C32" s="145">
        <v>241</v>
      </c>
      <c r="D32" s="145">
        <v>221</v>
      </c>
      <c r="E32" s="145">
        <v>202</v>
      </c>
      <c r="F32" s="145">
        <v>19</v>
      </c>
      <c r="G32" s="145">
        <v>0</v>
      </c>
      <c r="H32" s="145">
        <v>0</v>
      </c>
      <c r="I32" s="145">
        <v>218</v>
      </c>
      <c r="J32" s="145">
        <v>1</v>
      </c>
      <c r="K32" s="145">
        <v>0</v>
      </c>
      <c r="L32" s="145">
        <v>246</v>
      </c>
      <c r="M32" s="145">
        <v>32</v>
      </c>
      <c r="N32" s="148">
        <v>382</v>
      </c>
      <c r="O32" s="149"/>
    </row>
    <row r="33" spans="1:15" s="211" customFormat="1" ht="15.75">
      <c r="A33" s="147" t="s">
        <v>170</v>
      </c>
      <c r="B33" s="148">
        <v>75</v>
      </c>
      <c r="C33" s="145">
        <v>428</v>
      </c>
      <c r="D33" s="145">
        <v>48</v>
      </c>
      <c r="E33" s="145">
        <v>47</v>
      </c>
      <c r="F33" s="145">
        <v>1</v>
      </c>
      <c r="G33" s="145">
        <v>0</v>
      </c>
      <c r="H33" s="145">
        <v>0</v>
      </c>
      <c r="I33" s="145">
        <v>428</v>
      </c>
      <c r="J33" s="145">
        <v>0</v>
      </c>
      <c r="K33" s="145">
        <v>0</v>
      </c>
      <c r="L33" s="145">
        <v>357</v>
      </c>
      <c r="M33" s="145">
        <v>343</v>
      </c>
      <c r="N33" s="148">
        <v>145</v>
      </c>
      <c r="O33" s="149"/>
    </row>
    <row r="34" spans="1:15" s="211" customFormat="1" ht="15.75">
      <c r="A34" s="147" t="s">
        <v>158</v>
      </c>
      <c r="B34" s="148">
        <v>25</v>
      </c>
      <c r="C34" s="145">
        <v>273</v>
      </c>
      <c r="D34" s="145">
        <v>179</v>
      </c>
      <c r="E34" s="145">
        <v>169</v>
      </c>
      <c r="F34" s="145">
        <v>10</v>
      </c>
      <c r="G34" s="145">
        <v>0</v>
      </c>
      <c r="H34" s="145">
        <v>0</v>
      </c>
      <c r="I34" s="145">
        <v>265</v>
      </c>
      <c r="J34" s="145">
        <v>0</v>
      </c>
      <c r="K34" s="145">
        <v>0</v>
      </c>
      <c r="L34" s="145">
        <v>257</v>
      </c>
      <c r="M34" s="145">
        <v>66</v>
      </c>
      <c r="N34" s="148">
        <v>41</v>
      </c>
      <c r="O34" s="149"/>
    </row>
    <row r="35" spans="1:15" s="211" customFormat="1" ht="15.75">
      <c r="A35" s="147" t="s">
        <v>171</v>
      </c>
      <c r="B35" s="148">
        <v>257</v>
      </c>
      <c r="C35" s="145">
        <v>267</v>
      </c>
      <c r="D35" s="145">
        <v>223</v>
      </c>
      <c r="E35" s="145">
        <v>223</v>
      </c>
      <c r="F35" s="145">
        <v>0</v>
      </c>
      <c r="G35" s="145">
        <v>0</v>
      </c>
      <c r="H35" s="145">
        <v>0</v>
      </c>
      <c r="I35" s="145">
        <v>261</v>
      </c>
      <c r="J35" s="145">
        <v>0</v>
      </c>
      <c r="K35" s="145">
        <v>0</v>
      </c>
      <c r="L35" s="145">
        <v>508</v>
      </c>
      <c r="M35" s="145">
        <v>26</v>
      </c>
      <c r="N35" s="148">
        <v>23</v>
      </c>
      <c r="O35" s="149"/>
    </row>
    <row r="36" spans="1:15" s="211" customFormat="1" ht="15.75">
      <c r="A36" s="147" t="s">
        <v>173</v>
      </c>
      <c r="B36" s="148">
        <v>5741</v>
      </c>
      <c r="C36" s="145">
        <v>7598</v>
      </c>
      <c r="D36" s="145">
        <v>3607</v>
      </c>
      <c r="E36" s="145">
        <v>3599</v>
      </c>
      <c r="F36" s="145">
        <v>8</v>
      </c>
      <c r="G36" s="145">
        <v>0</v>
      </c>
      <c r="H36" s="145">
        <v>3</v>
      </c>
      <c r="I36" s="145">
        <v>7428</v>
      </c>
      <c r="J36" s="145">
        <v>5</v>
      </c>
      <c r="K36" s="145">
        <v>0</v>
      </c>
      <c r="L36" s="145">
        <v>5334</v>
      </c>
      <c r="M36" s="145">
        <v>3204</v>
      </c>
      <c r="N36" s="148">
        <v>7739</v>
      </c>
      <c r="O36" s="149"/>
    </row>
    <row r="37" spans="1:15" s="211" customFormat="1" ht="15.75">
      <c r="A37" s="147" t="s">
        <v>159</v>
      </c>
      <c r="B37" s="148">
        <v>0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8">
        <v>0</v>
      </c>
      <c r="O37" s="149"/>
    </row>
    <row r="38" spans="1:15" s="211" customFormat="1" ht="15.75">
      <c r="A38" s="150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1"/>
      <c r="O38" s="149"/>
    </row>
    <row r="39" spans="1:15" s="211" customFormat="1" ht="15.75">
      <c r="A39" s="150"/>
      <c r="B39" s="151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1"/>
      <c r="O39" s="149"/>
    </row>
    <row r="40" spans="1:15" s="211" customFormat="1" ht="15.75">
      <c r="A40" s="150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1"/>
      <c r="O40" s="149"/>
    </row>
    <row r="41" spans="1:15" s="211" customFormat="1" ht="15.75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1"/>
      <c r="O41" s="149"/>
    </row>
    <row r="42" spans="1:15" s="211" customFormat="1" ht="15.75">
      <c r="A42" s="150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1"/>
      <c r="O42" s="149"/>
    </row>
    <row r="43" spans="1:15" s="211" customFormat="1" ht="15.75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1"/>
      <c r="O43" s="149"/>
    </row>
    <row r="44" spans="1:15" s="211" customFormat="1" ht="15.75">
      <c r="A44" s="150"/>
      <c r="B44" s="151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1"/>
      <c r="O44" s="149"/>
    </row>
    <row r="45" spans="1:15" s="211" customFormat="1" ht="15.75">
      <c r="A45" s="150"/>
      <c r="B45" s="151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1"/>
      <c r="O45" s="149"/>
    </row>
    <row r="46" spans="1:15" s="211" customFormat="1" ht="15.75">
      <c r="A46" s="153"/>
      <c r="B46" s="151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1"/>
      <c r="O46" s="149"/>
    </row>
    <row r="47" spans="1:15" s="211" customFormat="1" ht="15.75">
      <c r="A47" s="153"/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1"/>
      <c r="O47" s="149"/>
    </row>
    <row r="48" spans="1:15" s="211" customFormat="1" ht="15.75">
      <c r="A48" s="153"/>
      <c r="B48" s="151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1"/>
      <c r="O48" s="149"/>
    </row>
    <row r="49" spans="1:15" s="211" customFormat="1" ht="15.75">
      <c r="A49" s="153"/>
      <c r="B49" s="151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1"/>
      <c r="O49" s="149"/>
    </row>
    <row r="50" spans="1:15" s="211" customFormat="1" ht="15.75">
      <c r="A50" s="153"/>
      <c r="B50" s="151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1"/>
      <c r="O50" s="149"/>
    </row>
    <row r="51" spans="1:15" s="211" customFormat="1" ht="15.75">
      <c r="A51" s="153"/>
      <c r="B51" s="151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1"/>
      <c r="O51" s="149"/>
    </row>
    <row r="52" spans="1:15" s="211" customFormat="1" ht="15.75">
      <c r="A52" s="153"/>
      <c r="B52" s="151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1"/>
      <c r="O52" s="149"/>
    </row>
    <row r="53" spans="1:15" s="211" customFormat="1" ht="15.75">
      <c r="A53" s="153"/>
      <c r="B53" s="151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1"/>
      <c r="O53" s="149"/>
    </row>
    <row r="54" spans="1:15" s="211" customFormat="1" ht="15.75">
      <c r="A54" s="153"/>
      <c r="B54" s="151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1"/>
      <c r="O54" s="149"/>
    </row>
    <row r="55" spans="1:15" s="211" customFormat="1" ht="15.75">
      <c r="A55" s="153"/>
      <c r="B55" s="151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1"/>
      <c r="O55" s="149"/>
    </row>
    <row r="56" spans="1:15" s="211" customFormat="1" ht="15.75">
      <c r="A56" s="153"/>
      <c r="B56" s="151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1"/>
      <c r="O56" s="149"/>
    </row>
    <row r="57" spans="1:15" s="211" customFormat="1" ht="15.75">
      <c r="A57" s="153"/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1"/>
      <c r="O57" s="149"/>
    </row>
    <row r="58" spans="1:15" s="211" customFormat="1" ht="15.75">
      <c r="A58" s="153"/>
      <c r="B58" s="151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1"/>
      <c r="O58" s="149"/>
    </row>
    <row r="59" spans="1:15" s="211" customFormat="1" ht="15.75">
      <c r="A59" s="153"/>
      <c r="B59" s="151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1"/>
      <c r="O59" s="149"/>
    </row>
    <row r="60" spans="1:15" s="211" customFormat="1" ht="15.75">
      <c r="A60" s="153"/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1"/>
      <c r="O60" s="149"/>
    </row>
    <row r="61" spans="1:15" s="211" customFormat="1" ht="15.75">
      <c r="A61" s="153"/>
      <c r="B61" s="151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1"/>
      <c r="O61" s="149"/>
    </row>
    <row r="62" spans="1:15" s="211" customFormat="1" ht="15.75">
      <c r="A62" s="153"/>
      <c r="B62" s="151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1"/>
      <c r="O62" s="149"/>
    </row>
    <row r="63" spans="1:15" s="211" customFormat="1" ht="15.75">
      <c r="A63" s="153"/>
      <c r="B63" s="151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1"/>
      <c r="O63" s="149"/>
    </row>
    <row r="64" spans="1:15" s="211" customFormat="1" ht="15.75">
      <c r="A64" s="153"/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1"/>
      <c r="O64" s="149"/>
    </row>
    <row r="65" spans="1:15" s="211" customFormat="1" ht="15.75">
      <c r="A65" s="153"/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1"/>
      <c r="O65" s="149"/>
    </row>
    <row r="66" spans="1:15" s="211" customFormat="1" ht="15.75">
      <c r="A66" s="153"/>
      <c r="B66" s="151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1"/>
      <c r="O66" s="149"/>
    </row>
    <row r="67" spans="1:15" s="211" customFormat="1" ht="15.75">
      <c r="A67" s="153"/>
      <c r="B67" s="151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1"/>
      <c r="O67" s="149"/>
    </row>
    <row r="68" spans="1:15" s="211" customFormat="1" ht="15.75">
      <c r="A68" s="153"/>
      <c r="B68" s="151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1"/>
      <c r="O68" s="149"/>
    </row>
    <row r="69" spans="1:15" s="211" customFormat="1" ht="15.75">
      <c r="A69" s="153"/>
      <c r="B69" s="151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1"/>
      <c r="O69" s="149"/>
    </row>
    <row r="70" spans="1:15" s="211" customFormat="1" ht="15.75">
      <c r="A70" s="153"/>
      <c r="B70" s="151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1"/>
      <c r="O70" s="149"/>
    </row>
    <row r="71" spans="1:15" s="211" customFormat="1" ht="15.75">
      <c r="A71" s="153"/>
      <c r="B71" s="151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1"/>
      <c r="O71" s="149"/>
    </row>
    <row r="72" spans="1:15" s="211" customFormat="1" ht="15.75">
      <c r="A72" s="153"/>
      <c r="B72" s="151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1"/>
      <c r="O72" s="149"/>
    </row>
    <row r="73" spans="1:15" s="211" customFormat="1" ht="15.75">
      <c r="A73" s="153"/>
      <c r="B73" s="151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1"/>
      <c r="O73" s="149"/>
    </row>
    <row r="74" spans="1:15" s="211" customFormat="1" ht="15.75">
      <c r="A74" s="153"/>
      <c r="B74" s="151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1"/>
      <c r="O74" s="149"/>
    </row>
    <row r="75" spans="1:14" s="211" customFormat="1" ht="15.75">
      <c r="A75" s="153"/>
      <c r="B75" s="153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3"/>
    </row>
    <row r="76" spans="1:14" s="211" customFormat="1" ht="15.75">
      <c r="A76" s="153"/>
      <c r="B76" s="153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3"/>
    </row>
    <row r="77" spans="1:14" s="211" customFormat="1" ht="15.75">
      <c r="A77" s="153"/>
      <c r="B77" s="153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3"/>
    </row>
    <row r="78" spans="1:14" s="211" customFormat="1" ht="15.75">
      <c r="A78" s="153"/>
      <c r="B78" s="153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3"/>
    </row>
    <row r="79" spans="1:14" s="211" customFormat="1" ht="15.75">
      <c r="A79" s="153"/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3"/>
    </row>
    <row r="80" spans="1:14" s="211" customFormat="1" ht="15.75">
      <c r="A80" s="153"/>
      <c r="B80" s="153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3"/>
    </row>
    <row r="81" spans="1:14" s="211" customFormat="1" ht="15.75">
      <c r="A81" s="153"/>
      <c r="B81" s="153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3"/>
    </row>
    <row r="82" spans="1:14" s="211" customFormat="1" ht="15.75">
      <c r="A82" s="153"/>
      <c r="B82" s="153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3"/>
    </row>
    <row r="83" spans="1:14" s="211" customFormat="1" ht="15.75">
      <c r="A83" s="153"/>
      <c r="B83" s="153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3"/>
    </row>
    <row r="84" spans="1:14" s="211" customFormat="1" ht="15.75">
      <c r="A84" s="153"/>
      <c r="B84" s="153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3"/>
    </row>
    <row r="85" spans="1:14" s="211" customFormat="1" ht="15.75">
      <c r="A85" s="153"/>
      <c r="B85" s="153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3"/>
    </row>
    <row r="86" spans="1:14" s="211" customFormat="1" ht="15.75">
      <c r="A86" s="153"/>
      <c r="B86" s="153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3"/>
    </row>
    <row r="87" spans="1:14" s="211" customFormat="1" ht="15.75">
      <c r="A87" s="153"/>
      <c r="B87" s="153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3"/>
    </row>
    <row r="88" spans="1:14" s="211" customFormat="1" ht="15.75">
      <c r="A88" s="153"/>
      <c r="B88" s="153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3"/>
    </row>
    <row r="89" spans="1:14" s="211" customFormat="1" ht="15.75">
      <c r="A89" s="153"/>
      <c r="B89" s="153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3"/>
    </row>
    <row r="90" spans="1:14" s="211" customFormat="1" ht="15.75">
      <c r="A90" s="153"/>
      <c r="B90" s="153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3"/>
    </row>
    <row r="91" spans="1:14" s="211" customFormat="1" ht="15.75">
      <c r="A91" s="153"/>
      <c r="B91" s="153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3"/>
    </row>
    <row r="92" spans="1:14" s="211" customFormat="1" ht="15.75">
      <c r="A92" s="153"/>
      <c r="B92" s="153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3"/>
    </row>
    <row r="93" spans="1:14" s="211" customFormat="1" ht="15.75">
      <c r="A93" s="153"/>
      <c r="B93" s="153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3"/>
    </row>
    <row r="94" spans="1:14" s="211" customFormat="1" ht="15.75">
      <c r="A94" s="153"/>
      <c r="B94" s="153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3"/>
    </row>
    <row r="95" spans="1:14" s="211" customFormat="1" ht="15.75">
      <c r="A95" s="153"/>
      <c r="B95" s="153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3"/>
    </row>
    <row r="96" spans="1:14" s="211" customFormat="1" ht="15.75">
      <c r="A96" s="153"/>
      <c r="B96" s="153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3"/>
    </row>
    <row r="97" spans="1:14" s="211" customFormat="1" ht="15.75">
      <c r="A97" s="153"/>
      <c r="B97" s="153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3"/>
    </row>
    <row r="98" spans="1:14" s="211" customFormat="1" ht="15.75">
      <c r="A98" s="153"/>
      <c r="B98" s="153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3"/>
    </row>
    <row r="99" spans="1:14" s="211" customFormat="1" ht="15.75">
      <c r="A99" s="153"/>
      <c r="B99" s="153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3"/>
    </row>
    <row r="100" spans="1:14" s="211" customFormat="1" ht="15.75">
      <c r="A100" s="153"/>
      <c r="B100" s="153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3"/>
    </row>
    <row r="101" spans="1:14" s="211" customFormat="1" ht="15.75">
      <c r="A101" s="153"/>
      <c r="B101" s="153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3"/>
    </row>
    <row r="102" spans="1:14" s="211" customFormat="1" ht="15.75">
      <c r="A102" s="153"/>
      <c r="B102" s="153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3"/>
    </row>
    <row r="103" spans="1:14" s="211" customFormat="1" ht="15.75">
      <c r="A103" s="153"/>
      <c r="B103" s="153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3"/>
    </row>
    <row r="104" spans="1:14" s="211" customFormat="1" ht="15.75">
      <c r="A104" s="153"/>
      <c r="B104" s="15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3"/>
    </row>
    <row r="105" spans="1:14" s="211" customFormat="1" ht="15.75">
      <c r="A105" s="153"/>
      <c r="B105" s="153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3"/>
    </row>
    <row r="106" spans="1:14" s="211" customFormat="1" ht="15.75">
      <c r="A106" s="153"/>
      <c r="B106" s="153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3"/>
    </row>
    <row r="107" spans="1:14" s="211" customFormat="1" ht="15.75">
      <c r="A107" s="153"/>
      <c r="B107" s="153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3"/>
    </row>
    <row r="108" spans="1:14" s="211" customFormat="1" ht="15.75">
      <c r="A108" s="153"/>
      <c r="B108" s="153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3"/>
    </row>
    <row r="109" spans="1:14" s="211" customFormat="1" ht="15.75">
      <c r="A109" s="153"/>
      <c r="B109" s="153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3"/>
    </row>
    <row r="110" spans="1:14" s="211" customFormat="1" ht="15.75">
      <c r="A110" s="153"/>
      <c r="B110" s="153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3"/>
    </row>
    <row r="111" spans="1:14" s="211" customFormat="1" ht="15.75">
      <c r="A111" s="153"/>
      <c r="B111" s="153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3"/>
    </row>
    <row r="112" spans="1:14" s="211" customFormat="1" ht="15.75">
      <c r="A112" s="153"/>
      <c r="B112" s="153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3"/>
    </row>
    <row r="113" spans="1:14" s="211" customFormat="1" ht="15.75">
      <c r="A113" s="153"/>
      <c r="B113" s="153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3"/>
    </row>
    <row r="114" spans="1:14" s="211" customFormat="1" ht="15.75">
      <c r="A114" s="153"/>
      <c r="B114" s="153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3"/>
    </row>
    <row r="115" spans="1:14" s="211" customFormat="1" ht="15.75">
      <c r="A115" s="153"/>
      <c r="B115" s="153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3"/>
    </row>
    <row r="116" spans="1:14" s="211" customFormat="1" ht="15.75">
      <c r="A116" s="153"/>
      <c r="B116" s="153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3"/>
    </row>
    <row r="117" spans="1:14" s="211" customFormat="1" ht="15.75">
      <c r="A117" s="153"/>
      <c r="B117" s="153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3"/>
    </row>
    <row r="118" spans="1:14" s="211" customFormat="1" ht="15.75">
      <c r="A118" s="153"/>
      <c r="B118" s="153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3"/>
    </row>
    <row r="119" spans="1:14" s="211" customFormat="1" ht="15.75">
      <c r="A119" s="153"/>
      <c r="B119" s="153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3"/>
    </row>
    <row r="120" spans="1:14" s="211" customFormat="1" ht="15.75">
      <c r="A120" s="153"/>
      <c r="B120" s="153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3"/>
    </row>
    <row r="121" spans="1:14" s="211" customFormat="1" ht="15.75">
      <c r="A121" s="153"/>
      <c r="B121" s="153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3"/>
    </row>
    <row r="122" spans="1:14" s="211" customFormat="1" ht="15.75">
      <c r="A122" s="153"/>
      <c r="B122" s="153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3"/>
    </row>
    <row r="123" spans="1:14" s="211" customFormat="1" ht="15.75">
      <c r="A123" s="153"/>
      <c r="B123" s="153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3"/>
    </row>
    <row r="124" spans="1:14" s="211" customFormat="1" ht="15.75">
      <c r="A124" s="153"/>
      <c r="B124" s="153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3"/>
    </row>
    <row r="125" spans="1:14" ht="15.75">
      <c r="A125" s="212"/>
      <c r="B125" s="212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2"/>
    </row>
    <row r="126" spans="1:14" ht="15.75">
      <c r="A126" s="212"/>
      <c r="B126" s="212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2"/>
    </row>
    <row r="127" spans="1:14" ht="15.75">
      <c r="A127" s="212"/>
      <c r="B127" s="212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3"/>
      <c r="N127" s="212"/>
    </row>
    <row r="128" spans="1:14" ht="15.75">
      <c r="A128" s="212"/>
      <c r="B128" s="212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2"/>
    </row>
    <row r="129" spans="1:14" ht="15.75">
      <c r="A129" s="212"/>
      <c r="B129" s="212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2"/>
    </row>
    <row r="130" spans="1:14" ht="15.75">
      <c r="A130" s="212"/>
      <c r="B130" s="212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2"/>
    </row>
    <row r="131" spans="1:14" ht="15.75">
      <c r="A131" s="212"/>
      <c r="B131" s="212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2"/>
    </row>
    <row r="132" spans="1:14" ht="15.75">
      <c r="A132" s="212"/>
      <c r="B132" s="212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2"/>
    </row>
    <row r="133" spans="1:14" ht="15.75">
      <c r="A133" s="212"/>
      <c r="B133" s="212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2"/>
    </row>
  </sheetData>
  <mergeCells count="16">
    <mergeCell ref="B1:M1"/>
    <mergeCell ref="A2:C2"/>
    <mergeCell ref="A3:A5"/>
    <mergeCell ref="B3:B5"/>
    <mergeCell ref="C3:C5"/>
    <mergeCell ref="D3:K3"/>
    <mergeCell ref="L3:L5"/>
    <mergeCell ref="M3:M5"/>
    <mergeCell ref="N3:N5"/>
    <mergeCell ref="D4:D5"/>
    <mergeCell ref="E4:F4"/>
    <mergeCell ref="G4:G5"/>
    <mergeCell ref="H4:H5"/>
    <mergeCell ref="I4:I5"/>
    <mergeCell ref="J4:J5"/>
    <mergeCell ref="K4:K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N133"/>
  <sheetViews>
    <sheetView zoomScale="75" zoomScaleNormal="75" workbookViewId="0" topLeftCell="A1">
      <selection activeCell="A1" sqref="A1"/>
    </sheetView>
  </sheetViews>
  <sheetFormatPr defaultColWidth="9.140625" defaultRowHeight="15"/>
  <cols>
    <col min="1" max="1" width="22.28125" style="122" customWidth="1"/>
    <col min="2" max="2" width="10.8515625" style="122" customWidth="1"/>
    <col min="3" max="3" width="11.28125" style="141" customWidth="1"/>
    <col min="4" max="4" width="9.00390625" style="141" customWidth="1"/>
    <col min="5" max="5" width="11.7109375" style="141" customWidth="1"/>
    <col min="6" max="6" width="6.28125" style="141" customWidth="1"/>
    <col min="7" max="7" width="12.8515625" style="141" customWidth="1"/>
    <col min="8" max="8" width="10.28125" style="141" customWidth="1"/>
    <col min="9" max="9" width="12.421875" style="141" customWidth="1"/>
    <col min="10" max="10" width="11.140625" style="141" customWidth="1"/>
    <col min="11" max="11" width="6.7109375" style="141" customWidth="1"/>
    <col min="12" max="12" width="8.421875" style="141" customWidth="1"/>
    <col min="13" max="13" width="10.421875" style="122" customWidth="1"/>
    <col min="14" max="16384" width="9.140625" style="122" customWidth="1"/>
  </cols>
  <sheetData>
    <row r="1" spans="2:12" ht="33.75" customHeight="1">
      <c r="B1" s="282" t="s">
        <v>174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1" ht="13.5" customHeight="1">
      <c r="A2" s="286" t="s">
        <v>0</v>
      </c>
      <c r="B2" s="286"/>
      <c r="C2" s="286"/>
      <c r="D2" s="126"/>
      <c r="E2" s="126"/>
      <c r="F2" s="126"/>
      <c r="G2" s="126"/>
      <c r="I2" s="126"/>
      <c r="J2" s="126"/>
      <c r="K2" s="126"/>
    </row>
    <row r="3" spans="1:13" ht="16.5" customHeight="1">
      <c r="A3" s="277"/>
      <c r="B3" s="271" t="s">
        <v>113</v>
      </c>
      <c r="C3" s="271" t="s">
        <v>114</v>
      </c>
      <c r="D3" s="287" t="s">
        <v>115</v>
      </c>
      <c r="E3" s="288"/>
      <c r="F3" s="288"/>
      <c r="G3" s="288"/>
      <c r="H3" s="288"/>
      <c r="I3" s="288"/>
      <c r="J3" s="289"/>
      <c r="K3" s="290" t="s">
        <v>116</v>
      </c>
      <c r="L3" s="290" t="s">
        <v>117</v>
      </c>
      <c r="M3" s="271" t="s">
        <v>118</v>
      </c>
    </row>
    <row r="4" spans="1:13" s="205" customFormat="1" ht="12.75" customHeight="1">
      <c r="A4" s="278"/>
      <c r="B4" s="272"/>
      <c r="C4" s="272"/>
      <c r="D4" s="270" t="s">
        <v>119</v>
      </c>
      <c r="E4" s="239" t="s">
        <v>120</v>
      </c>
      <c r="F4" s="239"/>
      <c r="G4" s="239" t="s">
        <v>121</v>
      </c>
      <c r="H4" s="285" t="s">
        <v>122</v>
      </c>
      <c r="I4" s="275" t="s">
        <v>104</v>
      </c>
      <c r="J4" s="275" t="s">
        <v>105</v>
      </c>
      <c r="K4" s="291"/>
      <c r="L4" s="291"/>
      <c r="M4" s="272"/>
    </row>
    <row r="5" spans="1:13" s="205" customFormat="1" ht="85.5" customHeight="1">
      <c r="A5" s="279"/>
      <c r="B5" s="273"/>
      <c r="C5" s="273"/>
      <c r="D5" s="270"/>
      <c r="E5" s="130" t="s">
        <v>123</v>
      </c>
      <c r="F5" s="129" t="s">
        <v>124</v>
      </c>
      <c r="G5" s="239"/>
      <c r="H5" s="285"/>
      <c r="I5" s="275"/>
      <c r="J5" s="275"/>
      <c r="K5" s="292"/>
      <c r="L5" s="292"/>
      <c r="M5" s="273"/>
    </row>
    <row r="6" spans="1:13" ht="14.25" customHeight="1">
      <c r="A6" s="131" t="s">
        <v>1</v>
      </c>
      <c r="B6" s="132">
        <v>1</v>
      </c>
      <c r="C6" s="132">
        <v>2</v>
      </c>
      <c r="D6" s="132">
        <v>3</v>
      </c>
      <c r="E6" s="132">
        <v>4</v>
      </c>
      <c r="F6" s="132">
        <v>5</v>
      </c>
      <c r="G6" s="132">
        <v>6</v>
      </c>
      <c r="H6" s="132">
        <v>7</v>
      </c>
      <c r="I6" s="132">
        <v>8</v>
      </c>
      <c r="J6" s="132">
        <v>9</v>
      </c>
      <c r="K6" s="132">
        <v>10</v>
      </c>
      <c r="L6" s="132">
        <v>11</v>
      </c>
      <c r="M6" s="132">
        <v>12</v>
      </c>
    </row>
    <row r="7" spans="1:13" s="207" customFormat="1" ht="25.5" customHeight="1">
      <c r="A7" s="206" t="s">
        <v>112</v>
      </c>
      <c r="B7" s="206">
        <v>7999</v>
      </c>
      <c r="C7" s="133">
        <v>13699</v>
      </c>
      <c r="D7" s="133">
        <v>5193</v>
      </c>
      <c r="E7" s="133">
        <v>4956</v>
      </c>
      <c r="F7" s="133">
        <v>239</v>
      </c>
      <c r="G7" s="133">
        <v>20</v>
      </c>
      <c r="H7" s="142">
        <v>13154</v>
      </c>
      <c r="I7" s="133">
        <v>5</v>
      </c>
      <c r="J7" s="133">
        <v>0</v>
      </c>
      <c r="K7" s="133">
        <v>10995</v>
      </c>
      <c r="L7" s="133">
        <v>7637</v>
      </c>
      <c r="M7" s="206">
        <v>10273</v>
      </c>
    </row>
    <row r="8" spans="1:13" s="141" customFormat="1" ht="15.75">
      <c r="A8" s="208" t="s">
        <v>141</v>
      </c>
      <c r="B8" s="209">
        <v>70</v>
      </c>
      <c r="C8" s="143">
        <v>797</v>
      </c>
      <c r="D8" s="143">
        <v>163</v>
      </c>
      <c r="E8" s="143">
        <v>138</v>
      </c>
      <c r="F8" s="143">
        <v>25</v>
      </c>
      <c r="G8" s="143">
        <v>0</v>
      </c>
      <c r="H8" s="143">
        <v>643</v>
      </c>
      <c r="I8" s="143">
        <v>0</v>
      </c>
      <c r="J8" s="143">
        <v>0</v>
      </c>
      <c r="K8" s="143">
        <v>798</v>
      </c>
      <c r="L8" s="143">
        <v>628</v>
      </c>
      <c r="M8" s="209">
        <v>90</v>
      </c>
    </row>
    <row r="9" spans="1:14" s="210" customFormat="1" ht="14.25" customHeight="1">
      <c r="A9" s="144" t="s">
        <v>142</v>
      </c>
      <c r="B9" s="145">
        <v>198</v>
      </c>
      <c r="C9" s="145">
        <v>101</v>
      </c>
      <c r="D9" s="145">
        <v>58</v>
      </c>
      <c r="E9" s="145">
        <v>58</v>
      </c>
      <c r="F9" s="145">
        <v>0</v>
      </c>
      <c r="G9" s="145">
        <v>0</v>
      </c>
      <c r="H9" s="145">
        <v>101</v>
      </c>
      <c r="I9" s="145">
        <v>0</v>
      </c>
      <c r="J9" s="145">
        <v>0</v>
      </c>
      <c r="K9" s="145">
        <v>88</v>
      </c>
      <c r="L9" s="145">
        <v>46</v>
      </c>
      <c r="M9" s="145">
        <v>214</v>
      </c>
      <c r="N9" s="146"/>
    </row>
    <row r="10" spans="1:14" s="210" customFormat="1" ht="14.25" customHeight="1">
      <c r="A10" s="144" t="s">
        <v>143</v>
      </c>
      <c r="B10" s="145">
        <v>881</v>
      </c>
      <c r="C10" s="145">
        <v>704</v>
      </c>
      <c r="D10" s="145">
        <v>210</v>
      </c>
      <c r="E10" s="145">
        <v>195</v>
      </c>
      <c r="F10" s="145">
        <v>15</v>
      </c>
      <c r="G10" s="145">
        <v>0</v>
      </c>
      <c r="H10" s="145">
        <v>658</v>
      </c>
      <c r="I10" s="145">
        <v>0</v>
      </c>
      <c r="J10" s="145">
        <v>0</v>
      </c>
      <c r="K10" s="145">
        <v>389</v>
      </c>
      <c r="L10" s="145">
        <v>386</v>
      </c>
      <c r="M10" s="145">
        <v>1083</v>
      </c>
      <c r="N10" s="146"/>
    </row>
    <row r="11" spans="1:14" s="210" customFormat="1" ht="14.25" customHeight="1">
      <c r="A11" s="144" t="s">
        <v>144</v>
      </c>
      <c r="B11" s="145">
        <v>549</v>
      </c>
      <c r="C11" s="145">
        <v>454</v>
      </c>
      <c r="D11" s="145">
        <v>371</v>
      </c>
      <c r="E11" s="145">
        <v>301</v>
      </c>
      <c r="F11" s="145">
        <v>70</v>
      </c>
      <c r="G11" s="145">
        <v>12</v>
      </c>
      <c r="H11" s="145">
        <v>451</v>
      </c>
      <c r="I11" s="145">
        <v>0</v>
      </c>
      <c r="J11" s="145">
        <v>0</v>
      </c>
      <c r="K11" s="145">
        <v>82</v>
      </c>
      <c r="L11" s="145">
        <v>66</v>
      </c>
      <c r="M11" s="145">
        <v>875</v>
      </c>
      <c r="N11" s="146"/>
    </row>
    <row r="12" spans="1:14" s="210" customFormat="1" ht="15.75">
      <c r="A12" s="144" t="s">
        <v>145</v>
      </c>
      <c r="B12" s="145">
        <v>796</v>
      </c>
      <c r="C12" s="145">
        <v>496</v>
      </c>
      <c r="D12" s="145">
        <v>296</v>
      </c>
      <c r="E12" s="145">
        <v>295</v>
      </c>
      <c r="F12" s="145">
        <v>1</v>
      </c>
      <c r="G12" s="145">
        <v>0</v>
      </c>
      <c r="H12" s="145">
        <v>485</v>
      </c>
      <c r="I12" s="145">
        <v>0</v>
      </c>
      <c r="J12" s="145">
        <v>0</v>
      </c>
      <c r="K12" s="145">
        <v>295</v>
      </c>
      <c r="L12" s="145">
        <v>143</v>
      </c>
      <c r="M12" s="145">
        <v>949</v>
      </c>
      <c r="N12" s="146"/>
    </row>
    <row r="13" spans="1:14" s="210" customFormat="1" ht="12.75" customHeight="1">
      <c r="A13" s="144" t="s">
        <v>162</v>
      </c>
      <c r="B13" s="145">
        <v>73</v>
      </c>
      <c r="C13" s="145">
        <v>420</v>
      </c>
      <c r="D13" s="145">
        <v>224</v>
      </c>
      <c r="E13" s="145">
        <v>192</v>
      </c>
      <c r="F13" s="145">
        <v>32</v>
      </c>
      <c r="G13" s="145">
        <v>0</v>
      </c>
      <c r="H13" s="145">
        <v>419</v>
      </c>
      <c r="I13" s="145">
        <v>0</v>
      </c>
      <c r="J13" s="145">
        <v>0</v>
      </c>
      <c r="K13" s="145">
        <v>274</v>
      </c>
      <c r="L13" s="145">
        <v>141</v>
      </c>
      <c r="M13" s="145">
        <v>213</v>
      </c>
      <c r="N13" s="146"/>
    </row>
    <row r="14" spans="1:14" s="210" customFormat="1" ht="15.75">
      <c r="A14" s="144" t="s">
        <v>146</v>
      </c>
      <c r="B14" s="145">
        <v>285</v>
      </c>
      <c r="C14" s="145">
        <v>659</v>
      </c>
      <c r="D14" s="145">
        <v>123</v>
      </c>
      <c r="E14" s="145">
        <v>123</v>
      </c>
      <c r="F14" s="145">
        <v>0</v>
      </c>
      <c r="G14" s="145">
        <v>1</v>
      </c>
      <c r="H14" s="145">
        <v>654</v>
      </c>
      <c r="I14" s="145">
        <v>0</v>
      </c>
      <c r="J14" s="145">
        <v>0</v>
      </c>
      <c r="K14" s="145">
        <v>561</v>
      </c>
      <c r="L14" s="145">
        <v>528</v>
      </c>
      <c r="M14" s="145">
        <v>355</v>
      </c>
      <c r="N14" s="146"/>
    </row>
    <row r="15" spans="1:14" s="210" customFormat="1" ht="15.75">
      <c r="A15" s="144" t="s">
        <v>147</v>
      </c>
      <c r="B15" s="145">
        <v>197</v>
      </c>
      <c r="C15" s="145">
        <v>253</v>
      </c>
      <c r="D15" s="145">
        <v>107</v>
      </c>
      <c r="E15" s="145">
        <v>107</v>
      </c>
      <c r="F15" s="145">
        <v>1</v>
      </c>
      <c r="G15" s="145">
        <v>0</v>
      </c>
      <c r="H15" s="145">
        <v>244</v>
      </c>
      <c r="I15" s="145">
        <v>0</v>
      </c>
      <c r="J15" s="145">
        <v>0</v>
      </c>
      <c r="K15" s="145">
        <v>127</v>
      </c>
      <c r="L15" s="145">
        <v>128</v>
      </c>
      <c r="M15" s="145">
        <v>319</v>
      </c>
      <c r="N15" s="146"/>
    </row>
    <row r="16" spans="1:14" s="210" customFormat="1" ht="15.75">
      <c r="A16" s="144" t="s">
        <v>148</v>
      </c>
      <c r="B16" s="145">
        <v>33</v>
      </c>
      <c r="C16" s="145">
        <v>445</v>
      </c>
      <c r="D16" s="145">
        <v>108</v>
      </c>
      <c r="E16" s="145">
        <v>99</v>
      </c>
      <c r="F16" s="145">
        <v>9</v>
      </c>
      <c r="G16" s="145">
        <v>0</v>
      </c>
      <c r="H16" s="145">
        <v>440</v>
      </c>
      <c r="I16" s="145">
        <v>0</v>
      </c>
      <c r="J16" s="145">
        <v>0</v>
      </c>
      <c r="K16" s="145">
        <v>431</v>
      </c>
      <c r="L16" s="145">
        <v>328</v>
      </c>
      <c r="M16" s="145">
        <v>47</v>
      </c>
      <c r="N16" s="146"/>
    </row>
    <row r="17" spans="1:14" s="210" customFormat="1" ht="15.75">
      <c r="A17" s="144" t="s">
        <v>163</v>
      </c>
      <c r="B17" s="145">
        <v>32</v>
      </c>
      <c r="C17" s="145">
        <v>245</v>
      </c>
      <c r="D17" s="145">
        <v>61</v>
      </c>
      <c r="E17" s="145">
        <v>61</v>
      </c>
      <c r="F17" s="145">
        <v>0</v>
      </c>
      <c r="G17" s="145">
        <v>0</v>
      </c>
      <c r="H17" s="145">
        <v>200</v>
      </c>
      <c r="I17" s="145">
        <v>0</v>
      </c>
      <c r="J17" s="145">
        <v>0</v>
      </c>
      <c r="K17" s="145">
        <v>251</v>
      </c>
      <c r="L17" s="145">
        <v>179</v>
      </c>
      <c r="M17" s="145">
        <v>42</v>
      </c>
      <c r="N17" s="146"/>
    </row>
    <row r="18" spans="1:14" s="210" customFormat="1" ht="15.75">
      <c r="A18" s="144" t="s">
        <v>149</v>
      </c>
      <c r="B18" s="145">
        <v>119</v>
      </c>
      <c r="C18" s="145">
        <v>89</v>
      </c>
      <c r="D18" s="145">
        <v>39</v>
      </c>
      <c r="E18" s="145">
        <v>39</v>
      </c>
      <c r="F18" s="145">
        <v>0</v>
      </c>
      <c r="G18" s="145">
        <v>0</v>
      </c>
      <c r="H18" s="145">
        <v>88</v>
      </c>
      <c r="I18" s="145">
        <v>0</v>
      </c>
      <c r="J18" s="145">
        <v>0</v>
      </c>
      <c r="K18" s="145">
        <v>85</v>
      </c>
      <c r="L18" s="145">
        <v>58</v>
      </c>
      <c r="M18" s="145">
        <v>119</v>
      </c>
      <c r="N18" s="146"/>
    </row>
    <row r="19" spans="1:14" s="210" customFormat="1" ht="15.75">
      <c r="A19" s="144" t="s">
        <v>164</v>
      </c>
      <c r="B19" s="145">
        <v>41</v>
      </c>
      <c r="C19" s="145">
        <v>953</v>
      </c>
      <c r="D19" s="145">
        <v>351</v>
      </c>
      <c r="E19" s="145">
        <v>347</v>
      </c>
      <c r="F19" s="145">
        <v>4</v>
      </c>
      <c r="G19" s="145">
        <v>0</v>
      </c>
      <c r="H19" s="145">
        <v>935</v>
      </c>
      <c r="I19" s="145">
        <v>0</v>
      </c>
      <c r="J19" s="145">
        <v>0</v>
      </c>
      <c r="K19" s="145">
        <v>913</v>
      </c>
      <c r="L19" s="145">
        <v>559</v>
      </c>
      <c r="M19" s="145">
        <v>79</v>
      </c>
      <c r="N19" s="146"/>
    </row>
    <row r="20" spans="1:14" s="210" customFormat="1" ht="15.75">
      <c r="A20" s="144" t="s">
        <v>150</v>
      </c>
      <c r="B20" s="145">
        <v>61</v>
      </c>
      <c r="C20" s="145">
        <v>88</v>
      </c>
      <c r="D20" s="145">
        <v>48</v>
      </c>
      <c r="E20" s="145">
        <v>35</v>
      </c>
      <c r="F20" s="145">
        <v>13</v>
      </c>
      <c r="G20" s="145">
        <v>0</v>
      </c>
      <c r="H20" s="145">
        <v>87</v>
      </c>
      <c r="I20" s="145">
        <v>0</v>
      </c>
      <c r="J20" s="145">
        <v>0</v>
      </c>
      <c r="K20" s="145">
        <v>81</v>
      </c>
      <c r="L20" s="145">
        <v>32</v>
      </c>
      <c r="M20" s="145">
        <v>54</v>
      </c>
      <c r="N20" s="146"/>
    </row>
    <row r="21" spans="1:14" s="210" customFormat="1" ht="15.75">
      <c r="A21" s="144" t="s">
        <v>165</v>
      </c>
      <c r="B21" s="145">
        <v>234</v>
      </c>
      <c r="C21" s="145">
        <v>460</v>
      </c>
      <c r="D21" s="145">
        <v>137</v>
      </c>
      <c r="E21" s="145">
        <v>137</v>
      </c>
      <c r="F21" s="145">
        <v>0</v>
      </c>
      <c r="G21" s="145">
        <v>0</v>
      </c>
      <c r="H21" s="145">
        <v>460</v>
      </c>
      <c r="I21" s="145">
        <v>1</v>
      </c>
      <c r="J21" s="145">
        <v>0</v>
      </c>
      <c r="K21" s="145">
        <v>457</v>
      </c>
      <c r="L21" s="145">
        <v>332</v>
      </c>
      <c r="M21" s="145">
        <v>241</v>
      </c>
      <c r="N21" s="146"/>
    </row>
    <row r="22" spans="1:14" s="210" customFormat="1" ht="15.75">
      <c r="A22" s="144" t="s">
        <v>151</v>
      </c>
      <c r="B22" s="145">
        <v>48</v>
      </c>
      <c r="C22" s="145">
        <v>43</v>
      </c>
      <c r="D22" s="145">
        <v>30</v>
      </c>
      <c r="E22" s="145">
        <v>20</v>
      </c>
      <c r="F22" s="145">
        <v>10</v>
      </c>
      <c r="G22" s="145">
        <v>0</v>
      </c>
      <c r="H22" s="145">
        <v>43</v>
      </c>
      <c r="I22" s="145">
        <v>0</v>
      </c>
      <c r="J22" s="145">
        <v>0</v>
      </c>
      <c r="K22" s="145">
        <v>68</v>
      </c>
      <c r="L22" s="145">
        <v>11</v>
      </c>
      <c r="M22" s="145">
        <v>23</v>
      </c>
      <c r="N22" s="146"/>
    </row>
    <row r="23" spans="1:14" s="210" customFormat="1" ht="15.75">
      <c r="A23" s="144" t="s">
        <v>166</v>
      </c>
      <c r="B23" s="145">
        <v>54</v>
      </c>
      <c r="C23" s="145">
        <v>77</v>
      </c>
      <c r="D23" s="145">
        <v>56</v>
      </c>
      <c r="E23" s="145">
        <v>56</v>
      </c>
      <c r="F23" s="145">
        <v>0</v>
      </c>
      <c r="G23" s="145">
        <v>0</v>
      </c>
      <c r="H23" s="145">
        <v>77</v>
      </c>
      <c r="I23" s="145">
        <v>0</v>
      </c>
      <c r="J23" s="145">
        <v>0</v>
      </c>
      <c r="K23" s="145">
        <v>89</v>
      </c>
      <c r="L23" s="145">
        <v>29</v>
      </c>
      <c r="M23" s="145">
        <v>43</v>
      </c>
      <c r="N23" s="146"/>
    </row>
    <row r="24" spans="1:14" s="210" customFormat="1" ht="15.75">
      <c r="A24" s="144" t="s">
        <v>152</v>
      </c>
      <c r="B24" s="145">
        <v>9</v>
      </c>
      <c r="C24" s="145">
        <v>257</v>
      </c>
      <c r="D24" s="145">
        <v>47</v>
      </c>
      <c r="E24" s="145">
        <v>44</v>
      </c>
      <c r="F24" s="145">
        <v>3</v>
      </c>
      <c r="G24" s="145">
        <v>0</v>
      </c>
      <c r="H24" s="145">
        <v>257</v>
      </c>
      <c r="I24" s="145">
        <v>0</v>
      </c>
      <c r="J24" s="145">
        <v>0</v>
      </c>
      <c r="K24" s="145">
        <v>261</v>
      </c>
      <c r="L24" s="145">
        <v>210</v>
      </c>
      <c r="M24" s="145">
        <v>14</v>
      </c>
      <c r="N24" s="146"/>
    </row>
    <row r="25" spans="1:14" s="210" customFormat="1" ht="15.75">
      <c r="A25" s="144" t="s">
        <v>167</v>
      </c>
      <c r="B25" s="145">
        <v>305</v>
      </c>
      <c r="C25" s="145">
        <v>267</v>
      </c>
      <c r="D25" s="145">
        <v>79</v>
      </c>
      <c r="E25" s="145">
        <v>79</v>
      </c>
      <c r="F25" s="145">
        <v>0</v>
      </c>
      <c r="G25" s="145">
        <v>6</v>
      </c>
      <c r="H25" s="145">
        <v>257</v>
      </c>
      <c r="I25" s="145">
        <v>0</v>
      </c>
      <c r="J25" s="145">
        <v>0</v>
      </c>
      <c r="K25" s="145">
        <v>206</v>
      </c>
      <c r="L25" s="145">
        <v>175</v>
      </c>
      <c r="M25" s="145">
        <v>352</v>
      </c>
      <c r="N25" s="146"/>
    </row>
    <row r="26" spans="1:14" s="210" customFormat="1" ht="15.75">
      <c r="A26" s="144" t="s">
        <v>153</v>
      </c>
      <c r="B26" s="145">
        <v>180</v>
      </c>
      <c r="C26" s="145">
        <v>131</v>
      </c>
      <c r="D26" s="145">
        <v>93</v>
      </c>
      <c r="E26" s="145">
        <v>56</v>
      </c>
      <c r="F26" s="145">
        <v>37</v>
      </c>
      <c r="G26" s="145">
        <v>0</v>
      </c>
      <c r="H26" s="145">
        <v>130</v>
      </c>
      <c r="I26" s="145">
        <v>0</v>
      </c>
      <c r="J26" s="145">
        <v>0</v>
      </c>
      <c r="K26" s="145">
        <v>111</v>
      </c>
      <c r="L26" s="145">
        <v>38</v>
      </c>
      <c r="M26" s="145">
        <v>129</v>
      </c>
      <c r="N26" s="146"/>
    </row>
    <row r="27" spans="1:14" s="210" customFormat="1" ht="15.75">
      <c r="A27" s="144" t="s">
        <v>154</v>
      </c>
      <c r="B27" s="145">
        <v>164</v>
      </c>
      <c r="C27" s="145">
        <v>469</v>
      </c>
      <c r="D27" s="145">
        <v>52</v>
      </c>
      <c r="E27" s="145">
        <v>51</v>
      </c>
      <c r="F27" s="145">
        <v>1</v>
      </c>
      <c r="G27" s="145">
        <v>0</v>
      </c>
      <c r="H27" s="145">
        <v>468</v>
      </c>
      <c r="I27" s="145">
        <v>0</v>
      </c>
      <c r="J27" s="145">
        <v>0</v>
      </c>
      <c r="K27" s="145">
        <v>422</v>
      </c>
      <c r="L27" s="145">
        <v>421</v>
      </c>
      <c r="M27" s="145">
        <v>188</v>
      </c>
      <c r="N27" s="146"/>
    </row>
    <row r="28" spans="1:14" s="210" customFormat="1" ht="15.75">
      <c r="A28" s="144" t="s">
        <v>168</v>
      </c>
      <c r="B28" s="145">
        <v>39</v>
      </c>
      <c r="C28" s="145">
        <v>310</v>
      </c>
      <c r="D28" s="145">
        <v>38</v>
      </c>
      <c r="E28" s="145">
        <v>38</v>
      </c>
      <c r="F28" s="145">
        <v>0</v>
      </c>
      <c r="G28" s="145">
        <v>0</v>
      </c>
      <c r="H28" s="145">
        <v>307</v>
      </c>
      <c r="I28" s="145">
        <v>0</v>
      </c>
      <c r="J28" s="145">
        <v>0</v>
      </c>
      <c r="K28" s="145">
        <v>301</v>
      </c>
      <c r="L28" s="145">
        <v>258</v>
      </c>
      <c r="M28" s="145">
        <v>45</v>
      </c>
      <c r="N28" s="146"/>
    </row>
    <row r="29" spans="1:14" s="210" customFormat="1" ht="15.75">
      <c r="A29" s="144" t="s">
        <v>155</v>
      </c>
      <c r="B29" s="145">
        <v>192</v>
      </c>
      <c r="C29" s="145">
        <v>596</v>
      </c>
      <c r="D29" s="145">
        <v>135</v>
      </c>
      <c r="E29" s="145">
        <v>134</v>
      </c>
      <c r="F29" s="145">
        <v>1</v>
      </c>
      <c r="G29" s="145">
        <v>0</v>
      </c>
      <c r="H29" s="145">
        <v>462</v>
      </c>
      <c r="I29" s="145">
        <v>0</v>
      </c>
      <c r="J29" s="145">
        <v>0</v>
      </c>
      <c r="K29" s="145">
        <v>599</v>
      </c>
      <c r="L29" s="145">
        <v>457</v>
      </c>
      <c r="M29" s="145">
        <v>211</v>
      </c>
      <c r="N29" s="146"/>
    </row>
    <row r="30" spans="1:14" s="211" customFormat="1" ht="15.75">
      <c r="A30" s="147" t="s">
        <v>156</v>
      </c>
      <c r="B30" s="148">
        <v>231</v>
      </c>
      <c r="C30" s="145">
        <v>546</v>
      </c>
      <c r="D30" s="145">
        <v>103</v>
      </c>
      <c r="E30" s="145">
        <v>103</v>
      </c>
      <c r="F30" s="145">
        <v>0</v>
      </c>
      <c r="G30" s="145">
        <v>0</v>
      </c>
      <c r="H30" s="145">
        <v>545</v>
      </c>
      <c r="I30" s="145">
        <v>0</v>
      </c>
      <c r="J30" s="145">
        <v>0</v>
      </c>
      <c r="K30" s="145">
        <v>406</v>
      </c>
      <c r="L30" s="145">
        <v>404</v>
      </c>
      <c r="M30" s="148">
        <v>361</v>
      </c>
      <c r="N30" s="149"/>
    </row>
    <row r="31" spans="1:14" s="211" customFormat="1" ht="15.75">
      <c r="A31" s="147" t="s">
        <v>157</v>
      </c>
      <c r="B31" s="148">
        <v>2</v>
      </c>
      <c r="C31" s="145">
        <v>46</v>
      </c>
      <c r="D31" s="145">
        <v>39</v>
      </c>
      <c r="E31" s="145">
        <v>38</v>
      </c>
      <c r="F31" s="145">
        <v>1</v>
      </c>
      <c r="G31" s="145">
        <v>0</v>
      </c>
      <c r="H31" s="145">
        <v>46</v>
      </c>
      <c r="I31" s="145">
        <v>0</v>
      </c>
      <c r="J31" s="145">
        <v>0</v>
      </c>
      <c r="K31" s="145">
        <v>44</v>
      </c>
      <c r="L31" s="145">
        <v>2</v>
      </c>
      <c r="M31" s="148">
        <v>5</v>
      </c>
      <c r="N31" s="149"/>
    </row>
    <row r="32" spans="1:14" s="211" customFormat="1" ht="15.75">
      <c r="A32" s="147" t="s">
        <v>169</v>
      </c>
      <c r="B32" s="148">
        <v>158</v>
      </c>
      <c r="C32" s="145">
        <v>91</v>
      </c>
      <c r="D32" s="145">
        <v>83</v>
      </c>
      <c r="E32" s="145">
        <v>79</v>
      </c>
      <c r="F32" s="145">
        <v>4</v>
      </c>
      <c r="G32" s="145">
        <v>0</v>
      </c>
      <c r="H32" s="145">
        <v>83</v>
      </c>
      <c r="I32" s="145">
        <v>0</v>
      </c>
      <c r="J32" s="145">
        <v>0</v>
      </c>
      <c r="K32" s="145">
        <v>94</v>
      </c>
      <c r="L32" s="145">
        <v>13</v>
      </c>
      <c r="M32" s="148">
        <v>159</v>
      </c>
      <c r="N32" s="149"/>
    </row>
    <row r="33" spans="1:14" s="211" customFormat="1" ht="15.75">
      <c r="A33" s="147" t="s">
        <v>170</v>
      </c>
      <c r="B33" s="148">
        <v>36</v>
      </c>
      <c r="C33" s="145">
        <v>193</v>
      </c>
      <c r="D33" s="145">
        <v>29</v>
      </c>
      <c r="E33" s="145">
        <v>29</v>
      </c>
      <c r="F33" s="145">
        <v>0</v>
      </c>
      <c r="G33" s="145">
        <v>0</v>
      </c>
      <c r="H33" s="145">
        <v>193</v>
      </c>
      <c r="I33" s="145">
        <v>0</v>
      </c>
      <c r="J33" s="145">
        <v>0</v>
      </c>
      <c r="K33" s="145">
        <v>154</v>
      </c>
      <c r="L33" s="145">
        <v>147</v>
      </c>
      <c r="M33" s="148">
        <v>74</v>
      </c>
      <c r="N33" s="149"/>
    </row>
    <row r="34" spans="1:14" s="211" customFormat="1" ht="15.75">
      <c r="A34" s="147" t="s">
        <v>158</v>
      </c>
      <c r="B34" s="148">
        <v>9</v>
      </c>
      <c r="C34" s="145">
        <v>167</v>
      </c>
      <c r="D34" s="145">
        <v>118</v>
      </c>
      <c r="E34" s="145">
        <v>112</v>
      </c>
      <c r="F34" s="145">
        <v>7</v>
      </c>
      <c r="G34" s="145">
        <v>0</v>
      </c>
      <c r="H34" s="145">
        <v>162</v>
      </c>
      <c r="I34" s="145">
        <v>0</v>
      </c>
      <c r="J34" s="145">
        <v>0</v>
      </c>
      <c r="K34" s="145">
        <v>162</v>
      </c>
      <c r="L34" s="145">
        <v>41</v>
      </c>
      <c r="M34" s="148">
        <v>16</v>
      </c>
      <c r="N34" s="149"/>
    </row>
    <row r="35" spans="1:14" s="211" customFormat="1" ht="15.75">
      <c r="A35" s="147" t="s">
        <v>171</v>
      </c>
      <c r="B35" s="148">
        <v>95</v>
      </c>
      <c r="C35" s="145">
        <v>94</v>
      </c>
      <c r="D35" s="145">
        <v>77</v>
      </c>
      <c r="E35" s="145">
        <v>77</v>
      </c>
      <c r="F35" s="145">
        <v>0</v>
      </c>
      <c r="G35" s="145">
        <v>0</v>
      </c>
      <c r="H35" s="145">
        <v>94</v>
      </c>
      <c r="I35" s="145">
        <v>0</v>
      </c>
      <c r="J35" s="145">
        <v>0</v>
      </c>
      <c r="K35" s="145">
        <v>188</v>
      </c>
      <c r="L35" s="145">
        <v>15</v>
      </c>
      <c r="M35" s="148">
        <v>7</v>
      </c>
      <c r="N35" s="149"/>
    </row>
    <row r="36" spans="1:14" s="211" customFormat="1" ht="15.75">
      <c r="A36" s="147" t="s">
        <v>173</v>
      </c>
      <c r="B36" s="148">
        <v>2908</v>
      </c>
      <c r="C36" s="145">
        <v>4248</v>
      </c>
      <c r="D36" s="145">
        <v>1918</v>
      </c>
      <c r="E36" s="145">
        <v>1913</v>
      </c>
      <c r="F36" s="145">
        <v>5</v>
      </c>
      <c r="G36" s="145">
        <v>1</v>
      </c>
      <c r="H36" s="145">
        <v>4165</v>
      </c>
      <c r="I36" s="145">
        <v>4</v>
      </c>
      <c r="J36" s="145">
        <v>0</v>
      </c>
      <c r="K36" s="145">
        <v>3058</v>
      </c>
      <c r="L36" s="145">
        <v>1862</v>
      </c>
      <c r="M36" s="148">
        <v>3966</v>
      </c>
      <c r="N36" s="149"/>
    </row>
    <row r="37" spans="1:14" s="211" customFormat="1" ht="15.75">
      <c r="A37" s="147" t="s">
        <v>159</v>
      </c>
      <c r="B37" s="148">
        <v>0</v>
      </c>
      <c r="C37" s="145">
        <v>0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8">
        <v>0</v>
      </c>
      <c r="N37" s="149"/>
    </row>
    <row r="38" spans="1:14" s="211" customFormat="1" ht="15.75">
      <c r="A38" s="150"/>
      <c r="B38" s="151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1"/>
      <c r="N38" s="149"/>
    </row>
    <row r="39" spans="1:14" s="211" customFormat="1" ht="15.75">
      <c r="A39" s="150"/>
      <c r="B39" s="151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1"/>
      <c r="N39" s="149"/>
    </row>
    <row r="40" spans="1:14" s="211" customFormat="1" ht="15.75">
      <c r="A40" s="150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1"/>
      <c r="N40" s="149"/>
    </row>
    <row r="41" spans="1:14" s="211" customFormat="1" ht="15.75">
      <c r="A41" s="150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1"/>
      <c r="N41" s="149"/>
    </row>
    <row r="42" spans="1:14" s="211" customFormat="1" ht="15.75">
      <c r="A42" s="150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1"/>
      <c r="N42" s="149"/>
    </row>
    <row r="43" spans="1:14" s="211" customFormat="1" ht="15.75">
      <c r="A43" s="150"/>
      <c r="B43" s="151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1"/>
      <c r="N43" s="149"/>
    </row>
    <row r="44" spans="1:14" s="211" customFormat="1" ht="15.75">
      <c r="A44" s="150"/>
      <c r="B44" s="151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1"/>
      <c r="N44" s="149"/>
    </row>
    <row r="45" spans="1:14" s="211" customFormat="1" ht="15.75">
      <c r="A45" s="150"/>
      <c r="B45" s="151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1"/>
      <c r="N45" s="149"/>
    </row>
    <row r="46" spans="1:14" s="211" customFormat="1" ht="15.75">
      <c r="A46" s="153"/>
      <c r="B46" s="151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1"/>
      <c r="N46" s="149"/>
    </row>
    <row r="47" spans="1:14" s="211" customFormat="1" ht="15.75">
      <c r="A47" s="153"/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1"/>
      <c r="N47" s="149"/>
    </row>
    <row r="48" spans="1:14" s="211" customFormat="1" ht="15.75">
      <c r="A48" s="153"/>
      <c r="B48" s="151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1"/>
      <c r="N48" s="149"/>
    </row>
    <row r="49" spans="1:14" s="211" customFormat="1" ht="15.75">
      <c r="A49" s="153"/>
      <c r="B49" s="151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1"/>
      <c r="N49" s="149"/>
    </row>
    <row r="50" spans="1:14" s="211" customFormat="1" ht="15.75">
      <c r="A50" s="153"/>
      <c r="B50" s="151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1"/>
      <c r="N50" s="149"/>
    </row>
    <row r="51" spans="1:14" s="211" customFormat="1" ht="15.75">
      <c r="A51" s="153"/>
      <c r="B51" s="151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1"/>
      <c r="N51" s="149"/>
    </row>
    <row r="52" spans="1:14" s="211" customFormat="1" ht="15.75">
      <c r="A52" s="153"/>
      <c r="B52" s="151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1"/>
      <c r="N52" s="149"/>
    </row>
    <row r="53" spans="1:14" s="211" customFormat="1" ht="15.75">
      <c r="A53" s="153"/>
      <c r="B53" s="151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1"/>
      <c r="N53" s="149"/>
    </row>
    <row r="54" spans="1:14" s="211" customFormat="1" ht="15.75">
      <c r="A54" s="153"/>
      <c r="B54" s="151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1"/>
      <c r="N54" s="149"/>
    </row>
    <row r="55" spans="1:14" s="211" customFormat="1" ht="15.75">
      <c r="A55" s="153"/>
      <c r="B55" s="151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1"/>
      <c r="N55" s="149"/>
    </row>
    <row r="56" spans="1:14" s="211" customFormat="1" ht="15.75">
      <c r="A56" s="153"/>
      <c r="B56" s="151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1"/>
      <c r="N56" s="149"/>
    </row>
    <row r="57" spans="1:14" s="211" customFormat="1" ht="15.75">
      <c r="A57" s="153"/>
      <c r="B57" s="151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1"/>
      <c r="N57" s="149"/>
    </row>
    <row r="58" spans="1:14" s="211" customFormat="1" ht="15.75">
      <c r="A58" s="153"/>
      <c r="B58" s="151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1"/>
      <c r="N58" s="149"/>
    </row>
    <row r="59" spans="1:14" s="211" customFormat="1" ht="15.75">
      <c r="A59" s="153"/>
      <c r="B59" s="151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1"/>
      <c r="N59" s="149"/>
    </row>
    <row r="60" spans="1:14" s="211" customFormat="1" ht="15.75">
      <c r="A60" s="153"/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1"/>
      <c r="N60" s="149"/>
    </row>
    <row r="61" spans="1:14" s="211" customFormat="1" ht="15.75">
      <c r="A61" s="153"/>
      <c r="B61" s="151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1"/>
      <c r="N61" s="149"/>
    </row>
    <row r="62" spans="1:14" s="211" customFormat="1" ht="15.75">
      <c r="A62" s="153"/>
      <c r="B62" s="151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1"/>
      <c r="N62" s="149"/>
    </row>
    <row r="63" spans="1:14" s="211" customFormat="1" ht="15.75">
      <c r="A63" s="153"/>
      <c r="B63" s="151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1"/>
      <c r="N63" s="149"/>
    </row>
    <row r="64" spans="1:14" s="211" customFormat="1" ht="15.75">
      <c r="A64" s="153"/>
      <c r="B64" s="151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1"/>
      <c r="N64" s="149"/>
    </row>
    <row r="65" spans="1:14" s="211" customFormat="1" ht="15.75">
      <c r="A65" s="153"/>
      <c r="B65" s="151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1"/>
      <c r="N65" s="149"/>
    </row>
    <row r="66" spans="1:14" s="211" customFormat="1" ht="15.75">
      <c r="A66" s="153"/>
      <c r="B66" s="151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1"/>
      <c r="N66" s="149"/>
    </row>
    <row r="67" spans="1:14" s="211" customFormat="1" ht="15.75">
      <c r="A67" s="153"/>
      <c r="B67" s="151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1"/>
      <c r="N67" s="149"/>
    </row>
    <row r="68" spans="1:14" s="211" customFormat="1" ht="15.75">
      <c r="A68" s="153"/>
      <c r="B68" s="151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1"/>
      <c r="N68" s="149"/>
    </row>
    <row r="69" spans="1:14" s="211" customFormat="1" ht="15.75">
      <c r="A69" s="153"/>
      <c r="B69" s="151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1"/>
      <c r="N69" s="149"/>
    </row>
    <row r="70" spans="1:14" s="211" customFormat="1" ht="15.75">
      <c r="A70" s="153"/>
      <c r="B70" s="151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1"/>
      <c r="N70" s="149"/>
    </row>
    <row r="71" spans="1:14" s="211" customFormat="1" ht="15.75">
      <c r="A71" s="153"/>
      <c r="B71" s="151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1"/>
      <c r="N71" s="149"/>
    </row>
    <row r="72" spans="1:14" s="211" customFormat="1" ht="15.75">
      <c r="A72" s="153"/>
      <c r="B72" s="151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1"/>
      <c r="N72" s="149"/>
    </row>
    <row r="73" spans="1:14" s="211" customFormat="1" ht="15.75">
      <c r="A73" s="153"/>
      <c r="B73" s="151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1"/>
      <c r="N73" s="149"/>
    </row>
    <row r="74" spans="1:14" s="211" customFormat="1" ht="15.75">
      <c r="A74" s="153"/>
      <c r="B74" s="151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1"/>
      <c r="N74" s="149"/>
    </row>
    <row r="75" spans="1:13" s="211" customFormat="1" ht="15.75">
      <c r="A75" s="153"/>
      <c r="B75" s="153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3"/>
    </row>
    <row r="76" spans="1:13" s="211" customFormat="1" ht="15.75">
      <c r="A76" s="153"/>
      <c r="B76" s="153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3"/>
    </row>
    <row r="77" spans="1:13" s="211" customFormat="1" ht="15.75">
      <c r="A77" s="153"/>
      <c r="B77" s="153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3"/>
    </row>
    <row r="78" spans="1:13" s="211" customFormat="1" ht="15.75">
      <c r="A78" s="153"/>
      <c r="B78" s="153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3"/>
    </row>
    <row r="79" spans="1:13" s="211" customFormat="1" ht="15.75">
      <c r="A79" s="153"/>
      <c r="B79" s="153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3"/>
    </row>
    <row r="80" spans="1:13" s="211" customFormat="1" ht="15.75">
      <c r="A80" s="153"/>
      <c r="B80" s="153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3"/>
    </row>
    <row r="81" spans="1:13" s="211" customFormat="1" ht="15.75">
      <c r="A81" s="153"/>
      <c r="B81" s="153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3"/>
    </row>
    <row r="82" spans="1:13" s="211" customFormat="1" ht="15.75">
      <c r="A82" s="153"/>
      <c r="B82" s="153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3"/>
    </row>
    <row r="83" spans="1:13" s="211" customFormat="1" ht="15.75">
      <c r="A83" s="153"/>
      <c r="B83" s="153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3"/>
    </row>
    <row r="84" spans="1:13" s="211" customFormat="1" ht="15.75">
      <c r="A84" s="153"/>
      <c r="B84" s="153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3"/>
    </row>
    <row r="85" spans="1:13" s="211" customFormat="1" ht="15.75">
      <c r="A85" s="153"/>
      <c r="B85" s="153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3"/>
    </row>
    <row r="86" spans="1:13" s="211" customFormat="1" ht="15.75">
      <c r="A86" s="153"/>
      <c r="B86" s="153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3"/>
    </row>
    <row r="87" spans="1:13" s="211" customFormat="1" ht="15.75">
      <c r="A87" s="153"/>
      <c r="B87" s="153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3"/>
    </row>
    <row r="88" spans="1:13" s="211" customFormat="1" ht="15.75">
      <c r="A88" s="153"/>
      <c r="B88" s="153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3"/>
    </row>
    <row r="89" spans="1:13" s="211" customFormat="1" ht="15.75">
      <c r="A89" s="153"/>
      <c r="B89" s="153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3"/>
    </row>
    <row r="90" spans="1:13" s="211" customFormat="1" ht="15.75">
      <c r="A90" s="153"/>
      <c r="B90" s="153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3"/>
    </row>
    <row r="91" spans="1:13" s="211" customFormat="1" ht="15.75">
      <c r="A91" s="153"/>
      <c r="B91" s="153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3"/>
    </row>
    <row r="92" spans="1:13" s="211" customFormat="1" ht="15.75">
      <c r="A92" s="153"/>
      <c r="B92" s="153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3"/>
    </row>
    <row r="93" spans="1:13" s="211" customFormat="1" ht="15.75">
      <c r="A93" s="153"/>
      <c r="B93" s="153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3"/>
    </row>
    <row r="94" spans="1:13" s="211" customFormat="1" ht="15.75">
      <c r="A94" s="153"/>
      <c r="B94" s="153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3"/>
    </row>
    <row r="95" spans="1:13" s="211" customFormat="1" ht="15.75">
      <c r="A95" s="153"/>
      <c r="B95" s="153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3"/>
    </row>
    <row r="96" spans="1:13" s="211" customFormat="1" ht="15.75">
      <c r="A96" s="153"/>
      <c r="B96" s="153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3"/>
    </row>
    <row r="97" spans="1:13" s="211" customFormat="1" ht="15.75">
      <c r="A97" s="153"/>
      <c r="B97" s="153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3"/>
    </row>
    <row r="98" spans="1:13" s="211" customFormat="1" ht="15.75">
      <c r="A98" s="153"/>
      <c r="B98" s="153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3"/>
    </row>
    <row r="99" spans="1:13" s="211" customFormat="1" ht="15.75">
      <c r="A99" s="153"/>
      <c r="B99" s="153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3"/>
    </row>
    <row r="100" spans="1:13" s="211" customFormat="1" ht="15.75">
      <c r="A100" s="153"/>
      <c r="B100" s="153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3"/>
    </row>
    <row r="101" spans="1:13" s="211" customFormat="1" ht="15.75">
      <c r="A101" s="153"/>
      <c r="B101" s="153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3"/>
    </row>
    <row r="102" spans="1:13" s="211" customFormat="1" ht="15.75">
      <c r="A102" s="153"/>
      <c r="B102" s="153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3"/>
    </row>
    <row r="103" spans="1:13" s="211" customFormat="1" ht="15.75">
      <c r="A103" s="153"/>
      <c r="B103" s="153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3"/>
    </row>
    <row r="104" spans="1:13" s="211" customFormat="1" ht="15.75">
      <c r="A104" s="153"/>
      <c r="B104" s="153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3"/>
    </row>
    <row r="105" spans="1:13" s="211" customFormat="1" ht="15.75">
      <c r="A105" s="153"/>
      <c r="B105" s="153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3"/>
    </row>
    <row r="106" spans="1:13" s="211" customFormat="1" ht="15.75">
      <c r="A106" s="153"/>
      <c r="B106" s="153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3"/>
    </row>
    <row r="107" spans="1:13" s="211" customFormat="1" ht="15.75">
      <c r="A107" s="153"/>
      <c r="B107" s="153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3"/>
    </row>
    <row r="108" spans="1:13" s="211" customFormat="1" ht="15.75">
      <c r="A108" s="153"/>
      <c r="B108" s="153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3"/>
    </row>
    <row r="109" spans="1:13" s="211" customFormat="1" ht="15.75">
      <c r="A109" s="153"/>
      <c r="B109" s="153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3"/>
    </row>
    <row r="110" spans="1:13" s="211" customFormat="1" ht="15.75">
      <c r="A110" s="153"/>
      <c r="B110" s="153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3"/>
    </row>
    <row r="111" spans="1:13" s="211" customFormat="1" ht="15.75">
      <c r="A111" s="153"/>
      <c r="B111" s="153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3"/>
    </row>
    <row r="112" spans="1:13" s="211" customFormat="1" ht="15.75">
      <c r="A112" s="153"/>
      <c r="B112" s="153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3"/>
    </row>
    <row r="113" spans="1:13" s="211" customFormat="1" ht="15.75">
      <c r="A113" s="153"/>
      <c r="B113" s="153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3"/>
    </row>
    <row r="114" spans="1:13" s="211" customFormat="1" ht="15.75">
      <c r="A114" s="153"/>
      <c r="B114" s="153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3"/>
    </row>
    <row r="115" spans="1:13" s="211" customFormat="1" ht="15.75">
      <c r="A115" s="153"/>
      <c r="B115" s="153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3"/>
    </row>
    <row r="116" spans="1:13" s="211" customFormat="1" ht="15.75">
      <c r="A116" s="153"/>
      <c r="B116" s="153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3"/>
    </row>
    <row r="117" spans="1:13" s="211" customFormat="1" ht="15.75">
      <c r="A117" s="153"/>
      <c r="B117" s="153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3"/>
    </row>
    <row r="118" spans="1:13" s="211" customFormat="1" ht="15.75">
      <c r="A118" s="153"/>
      <c r="B118" s="153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3"/>
    </row>
    <row r="119" spans="1:13" s="211" customFormat="1" ht="15.75">
      <c r="A119" s="153"/>
      <c r="B119" s="153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3"/>
    </row>
    <row r="120" spans="1:13" s="211" customFormat="1" ht="15.75">
      <c r="A120" s="153"/>
      <c r="B120" s="153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3"/>
    </row>
    <row r="121" spans="1:13" s="211" customFormat="1" ht="15.75">
      <c r="A121" s="153"/>
      <c r="B121" s="153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3"/>
    </row>
    <row r="122" spans="1:13" s="211" customFormat="1" ht="15.75">
      <c r="A122" s="153"/>
      <c r="B122" s="153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3"/>
    </row>
    <row r="123" spans="1:13" s="211" customFormat="1" ht="15.75">
      <c r="A123" s="153"/>
      <c r="B123" s="153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3"/>
    </row>
    <row r="124" spans="1:13" s="211" customFormat="1" ht="15.75">
      <c r="A124" s="153"/>
      <c r="B124" s="153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3"/>
    </row>
    <row r="125" spans="1:13" ht="15.75">
      <c r="A125" s="212"/>
      <c r="B125" s="212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2"/>
    </row>
    <row r="126" spans="1:13" ht="15.75">
      <c r="A126" s="212"/>
      <c r="B126" s="212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2"/>
    </row>
    <row r="127" spans="1:13" ht="15.75">
      <c r="A127" s="212"/>
      <c r="B127" s="212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  <c r="M127" s="212"/>
    </row>
    <row r="128" spans="1:13" ht="15.75">
      <c r="A128" s="212"/>
      <c r="B128" s="212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2"/>
    </row>
    <row r="129" spans="1:13" ht="15.75">
      <c r="A129" s="212"/>
      <c r="B129" s="212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2"/>
    </row>
    <row r="130" spans="1:13" ht="15.75">
      <c r="A130" s="212"/>
      <c r="B130" s="212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2"/>
    </row>
    <row r="131" spans="1:13" ht="15.75">
      <c r="A131" s="212"/>
      <c r="B131" s="212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2"/>
    </row>
    <row r="132" spans="1:13" ht="15.75">
      <c r="A132" s="212"/>
      <c r="B132" s="212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2"/>
    </row>
    <row r="133" spans="1:13" ht="15.75">
      <c r="A133" s="212"/>
      <c r="B133" s="212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2"/>
    </row>
  </sheetData>
  <mergeCells count="15">
    <mergeCell ref="M3:M5"/>
    <mergeCell ref="D4:D5"/>
    <mergeCell ref="E4:F4"/>
    <mergeCell ref="G4:G5"/>
    <mergeCell ref="H4:H5"/>
    <mergeCell ref="I4:I5"/>
    <mergeCell ref="J4:J5"/>
    <mergeCell ref="B1:L1"/>
    <mergeCell ref="A2:C2"/>
    <mergeCell ref="A3:A5"/>
    <mergeCell ref="B3:B5"/>
    <mergeCell ref="C3:C5"/>
    <mergeCell ref="D3:J3"/>
    <mergeCell ref="K3:K5"/>
    <mergeCell ref="L3:L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2018-01-25T12:04:26Z</cp:lastPrinted>
  <dcterms:created xsi:type="dcterms:W3CDTF">2006-09-16T00:00:00Z</dcterms:created>
  <dcterms:modified xsi:type="dcterms:W3CDTF">2018-10-18T07:55:31Z</dcterms:modified>
  <cp:category/>
  <cp:version/>
  <cp:contentType/>
  <cp:contentStatus/>
</cp:coreProperties>
</file>