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'!$B$1:$F$36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'7'!$A$1:$BI$40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<sst xmlns="http://schemas.openxmlformats.org/spreadsheetml/2006/main" count="290" uniqueCount="187">
  <si>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</si>
  <si>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</si>
  <si>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</si>
  <si>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</si>
  <si>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</si>
  <si>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</si>
  <si>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</si>
  <si>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</si>
  <si>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</si>
  <si>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</si>
  <si>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</si>
  <si>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</si>
  <si>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Надання послуг державною службою зайнятості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</si>
  <si>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</si>
  <si>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</si>
  <si>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</si>
  <si>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</si>
  <si>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</si>
  <si>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</si>
  <si>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</si>
  <si>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</si>
  <si>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</si>
  <si>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</si>
  <si>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</si>
  <si>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</si>
  <si>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</si>
  <si>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</si>
  <si>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</si>
  <si>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</si>
  <si>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</si>
  <si>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</si>
  <si>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</si>
  <si>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</si>
  <si>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</si>
  <si>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</si>
  <si>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</si>
  <si>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</si>
  <si>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</si>
  <si>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</si>
  <si>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</si>
  <si>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</si>
  <si>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</si>
  <si>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</si>
  <si>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</si>
  <si>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</si>
  <si>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</si>
  <si>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</si>
  <si>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</si>
  <si>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</si>
  <si>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</si>
  <si>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</si>
  <si>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</si>
  <si>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</si>
  <si>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</si>
  <si>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</si>
  <si>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</si>
  <si>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</si>
  <si>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</si>
  <si>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</si>
  <si>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</si>
  <si>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</si>
  <si>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</si>
  <si>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</si>
  <si>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</si>
  <si>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</si>
  <si>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</si>
  <si>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</si>
  <si>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</si>
  <si>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</si>
  <si>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</si>
  <si>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</si>
  <si>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</si>
  <si>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</si>
  <si>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</si>
  <si>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</si>
  <si>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</si>
  <si>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</si>
  <si>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</si>
  <si>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</si>
  <si>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</si>
  <si>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</si>
  <si>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</si>
  <si>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</si>
  <si>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</si>
  <si>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</si>
  <si>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</si>
  <si>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 2016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</si>
  <si>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</si>
  <si>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</si>
  <si>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</si>
  <si>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</si>
  <si>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</si>
  <si>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</si>
  <si>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</si>
  <si>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</si>
  <si>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</si>
  <si>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</si>
  <si>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</si>
  <si>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</si>
  <si>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</si>
  <si>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</si>
  <si>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</si>
  <si>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</si>
  <si>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</si>
  <si>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</si>
  <si>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</si>
  <si>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9 місяців 2016 -2017 рр.</t>
  </si>
  <si>
    <t>2018 р.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</si>
  <si>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</si>
  <si>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</si>
  <si>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</si>
  <si>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</si>
  <si>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</si>
  <si>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</si>
  <si>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січень 2017 р.</t>
  </si>
  <si>
    <t>січень 2018 р.</t>
  </si>
  <si>
    <t>за січень 2017-2018 рр.</t>
  </si>
  <si>
    <t>Станом на 1 лютого</t>
  </si>
  <si>
    <t>Середній розмір допомоги по безробіттю,                                      у січні, грн.</t>
  </si>
  <si>
    <t>у січні 2017 - 2018 рр.</t>
  </si>
  <si>
    <t>Середній розмір допомоги по безробіттю у січні, грн.</t>
  </si>
  <si>
    <t>січень           2017 р.</t>
  </si>
  <si>
    <t>у 2,8 р.</t>
  </si>
  <si>
    <t xml:space="preserve"> + (-)                            осіб</t>
  </si>
  <si>
    <t>1299грн.</t>
  </si>
  <si>
    <t xml:space="preserve"> - 12 осіб</t>
  </si>
  <si>
    <t xml:space="preserve"> + (-)                       осіб</t>
  </si>
  <si>
    <t xml:space="preserve"> + 4,1 в.п.</t>
  </si>
  <si>
    <t>Інформація щодо запланованого масового вивільнення працівників Вінницької області за січень 2017-2018 рр.</t>
  </si>
  <si>
    <t>Діяльність Вінницької обласної служби зайнятості</t>
  </si>
  <si>
    <t>Інформація щодо запланованого масового вивільнення працівників   Вінницької області   за січень 2017-2018 рр.</t>
  </si>
  <si>
    <t xml:space="preserve">За даними Державної служби статистики України </t>
  </si>
  <si>
    <t xml:space="preserve">Економічна активність населення Вінницької області у середньому                                                                              за 9 місяців 2016 - 2017 рр..                                                                                                                                                         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</si>
  <si>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</si>
  <si>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 осіб</t>
  </si>
  <si>
    <t>Мали статус безробітного, осіб</t>
  </si>
  <si>
    <t>Отримали роботу (у т.ч. до набуття статусу безробітного),  осіб</t>
  </si>
  <si>
    <t xml:space="preserve"> Працевлаштовано з компенсацією витрат роботодавцю єдиного внеску,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</si>
  <si>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</si>
  <si>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</si>
  <si>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</si>
  <si>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</si>
  <si>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</si>
  <si>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 осіб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</si>
  <si>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</si>
  <si>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</si>
  <si>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одиниць</t>
  </si>
  <si>
    <t>осіб</t>
  </si>
  <si>
    <t>Інформація щодо запланованого масового вивільнення працівників Вінницької області</t>
  </si>
  <si>
    <t>Барський РЦЗ</t>
  </si>
  <si>
    <t>Бершадський РЦЗ</t>
  </si>
  <si>
    <t>Вінницький РЦЗ</t>
  </si>
  <si>
    <t>Гайсинський РЦЗ</t>
  </si>
  <si>
    <t>Жмеринський МРЦЗ</t>
  </si>
  <si>
    <t>Іллінецький РЦЗ</t>
  </si>
  <si>
    <t>Калинівський РЦЗ</t>
  </si>
  <si>
    <t>Козятинський МРЦЗ</t>
  </si>
  <si>
    <t>Крижопільський РЦЗ</t>
  </si>
  <si>
    <t>Липовецький РЦЗ</t>
  </si>
  <si>
    <t>Літинська районна філія ОЦЗ</t>
  </si>
  <si>
    <t>Мог.-Подільський МРЦЗ</t>
  </si>
  <si>
    <t>Мур.-Куриловецький РЦЗ</t>
  </si>
  <si>
    <t>Немирівський РЦЗ</t>
  </si>
  <si>
    <t>Оратівський РЦЗ</t>
  </si>
  <si>
    <t>Піщанський РЦЗ</t>
  </si>
  <si>
    <t>Погребищенський РЦЗ</t>
  </si>
  <si>
    <t>Теплицький РЦЗ</t>
  </si>
  <si>
    <t>Тиврівська районна філія ВОЦЗ</t>
  </si>
  <si>
    <t>Томашпільський РЦЗ</t>
  </si>
  <si>
    <t>Тростянецький РЦЗ</t>
  </si>
  <si>
    <t>Тульчинський РЦЗ</t>
  </si>
  <si>
    <t>Хмільницький МРЦЗ</t>
  </si>
  <si>
    <t>Чернівецький РЦЗ</t>
  </si>
  <si>
    <t>Чечельницький РЦЗ</t>
  </si>
  <si>
    <t>Шаргородський РЦЗ</t>
  </si>
  <si>
    <t>Ямпільський РЦЗ</t>
  </si>
  <si>
    <t>Ладижинський МЦЗ</t>
  </si>
  <si>
    <t>Лівобережний МРЦЗ м.Вінниці</t>
  </si>
  <si>
    <t>Правобережний РЦЗ м.Вінниці</t>
  </si>
  <si>
    <t>Вінницька область</t>
  </si>
  <si>
    <t>січень              2018 р.</t>
  </si>
  <si>
    <t>у 8,6  рази</t>
  </si>
  <si>
    <t>у 2,4 рази</t>
  </si>
  <si>
    <t>у 1,8 рази</t>
  </si>
  <si>
    <t>у 2,7 рази</t>
  </si>
  <si>
    <t>у 3,3 рази</t>
  </si>
  <si>
    <t>у 3,5 рази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</si>
</sst>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9"/>
      <name val="Times New Roman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 Cyr"/>
      <family val="0"/>
    </font>
    <font>
      <b/>
      <sz val="16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 Cyr"/>
      <family val="0"/>
    </font>
    <font>
      <b/>
      <sz val="16"/>
      <color theme="1"/>
      <name val="Times New Roman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hair"/>
    </border>
    <border>
      <left style="double"/>
      <right style="double"/>
      <top/>
      <bottom style="thin"/>
    </border>
    <border>
      <left style="double"/>
      <right style="double"/>
      <top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44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0" fontId="2" fillId="0" borderId="0" xfId="58" applyBorder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72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/>
      <protection locked="0"/>
    </xf>
    <xf numFmtId="1" fontId="17" fillId="0" borderId="11" xfId="61" applyNumberFormat="1" applyFont="1" applyFill="1" applyBorder="1" applyAlignment="1" applyProtection="1">
      <alignment horizontal="center" vertical="center"/>
      <protection locked="0"/>
    </xf>
    <xf numFmtId="3" fontId="16" fillId="0" borderId="11" xfId="61" applyNumberFormat="1" applyFont="1" applyFill="1" applyBorder="1" applyAlignment="1" applyProtection="1">
      <alignment horizontal="center" vertical="center"/>
      <protection locked="0"/>
    </xf>
    <xf numFmtId="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7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Protection="1">
      <alignment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73" fontId="20" fillId="0" borderId="0" xfId="61" applyNumberFormat="1" applyFont="1" applyFill="1" applyBorder="1" applyProtection="1">
      <alignment/>
      <protection locked="0"/>
    </xf>
    <xf numFmtId="0" fontId="6" fillId="0" borderId="11" xfId="59" applyFont="1" applyFill="1" applyBorder="1" applyAlignment="1">
      <alignment horizontal="center" vertical="center"/>
      <protection/>
    </xf>
    <xf numFmtId="0" fontId="23" fillId="0" borderId="0" xfId="66" applyFont="1" applyFill="1">
      <alignment/>
      <protection/>
    </xf>
    <xf numFmtId="0" fontId="25" fillId="0" borderId="0" xfId="66" applyFont="1" applyFill="1" applyBorder="1" applyAlignment="1">
      <alignment horizontal="center"/>
      <protection/>
    </xf>
    <xf numFmtId="0" fontId="25" fillId="0" borderId="0" xfId="66" applyFont="1" applyFill="1">
      <alignment/>
      <protection/>
    </xf>
    <xf numFmtId="0" fontId="27" fillId="0" borderId="0" xfId="66" applyFont="1" applyFill="1" applyAlignment="1">
      <alignment vertical="center"/>
      <protection/>
    </xf>
    <xf numFmtId="1" fontId="28" fillId="0" borderId="0" xfId="66" applyNumberFormat="1" applyFont="1" applyFill="1">
      <alignment/>
      <protection/>
    </xf>
    <xf numFmtId="0" fontId="28" fillId="0" borderId="0" xfId="66" applyFont="1" applyFill="1">
      <alignment/>
      <protection/>
    </xf>
    <xf numFmtId="0" fontId="27" fillId="0" borderId="0" xfId="66" applyFont="1" applyFill="1" applyAlignment="1">
      <alignment vertical="center" wrapText="1"/>
      <protection/>
    </xf>
    <xf numFmtId="0" fontId="28" fillId="0" borderId="0" xfId="66" applyFont="1" applyFill="1" applyAlignment="1">
      <alignment vertical="center"/>
      <protection/>
    </xf>
    <xf numFmtId="0" fontId="28" fillId="0" borderId="0" xfId="66" applyFont="1" applyFill="1" applyAlignment="1">
      <alignment horizontal="center"/>
      <protection/>
    </xf>
    <xf numFmtId="0" fontId="28" fillId="0" borderId="0" xfId="66" applyFont="1" applyFill="1" applyAlignment="1">
      <alignment wrapText="1"/>
      <protection/>
    </xf>
    <xf numFmtId="0" fontId="25" fillId="0" borderId="0" xfId="66" applyFont="1" applyFill="1" applyAlignment="1">
      <alignment vertical="center"/>
      <protection/>
    </xf>
    <xf numFmtId="3" fontId="32" fillId="0" borderId="0" xfId="66" applyNumberFormat="1" applyFont="1" applyFill="1" applyAlignment="1">
      <alignment horizontal="center" vertical="center"/>
      <protection/>
    </xf>
    <xf numFmtId="3" fontId="31" fillId="0" borderId="11" xfId="66" applyNumberFormat="1" applyFont="1" applyFill="1" applyBorder="1" applyAlignment="1">
      <alignment horizontal="center" vertical="center" wrapText="1"/>
      <protection/>
    </xf>
    <xf numFmtId="3" fontId="31" fillId="0" borderId="11" xfId="66" applyNumberFormat="1" applyFont="1" applyFill="1" applyBorder="1" applyAlignment="1">
      <alignment horizontal="center" vertical="center"/>
      <protection/>
    </xf>
    <xf numFmtId="3" fontId="28" fillId="0" borderId="0" xfId="66" applyNumberFormat="1" applyFont="1" applyFill="1">
      <alignment/>
      <protection/>
    </xf>
    <xf numFmtId="173" fontId="28" fillId="0" borderId="0" xfId="66" applyNumberFormat="1" applyFont="1" applyFill="1">
      <alignment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173" fontId="6" fillId="0" borderId="11" xfId="59" applyNumberFormat="1" applyFont="1" applyFill="1" applyBorder="1" applyAlignment="1">
      <alignment horizontal="center" vertical="center"/>
      <protection/>
    </xf>
    <xf numFmtId="172" fontId="6" fillId="0" borderId="11" xfId="59" applyNumberFormat="1" applyFont="1" applyFill="1" applyBorder="1" applyAlignment="1">
      <alignment horizontal="center" vertical="center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49" fontId="6" fillId="0" borderId="11" xfId="59" applyNumberFormat="1" applyFont="1" applyFill="1" applyBorder="1" applyAlignment="1">
      <alignment horizontal="center" vertical="center"/>
      <protection/>
    </xf>
    <xf numFmtId="1" fontId="4" fillId="0" borderId="11" xfId="59" applyNumberFormat="1" applyFont="1" applyFill="1" applyBorder="1" applyAlignment="1">
      <alignment horizontal="center" vertical="center" wrapText="1"/>
      <protection/>
    </xf>
    <xf numFmtId="173" fontId="6" fillId="0" borderId="12" xfId="59" applyNumberFormat="1" applyFont="1" applyFill="1" applyBorder="1" applyAlignment="1">
      <alignment horizontal="center" vertical="center"/>
      <protection/>
    </xf>
    <xf numFmtId="172" fontId="6" fillId="0" borderId="12" xfId="59" applyNumberFormat="1" applyFont="1" applyFill="1" applyBorder="1" applyAlignment="1">
      <alignment horizontal="center" vertical="center"/>
      <protection/>
    </xf>
    <xf numFmtId="172" fontId="10" fillId="0" borderId="12" xfId="59" applyNumberFormat="1" applyFont="1" applyFill="1" applyBorder="1" applyAlignment="1">
      <alignment horizontal="center" vertical="center" wrapText="1"/>
      <protection/>
    </xf>
    <xf numFmtId="173" fontId="6" fillId="0" borderId="13" xfId="59" applyNumberFormat="1" applyFont="1" applyFill="1" applyBorder="1" applyAlignment="1">
      <alignment horizontal="center" vertical="center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86" fillId="0" borderId="11" xfId="49" applyFont="1" applyFill="1" applyBorder="1" applyAlignment="1">
      <alignment horizontal="left" vertical="center" wrapText="1"/>
      <protection/>
    </xf>
    <xf numFmtId="0" fontId="37" fillId="0" borderId="0" xfId="57" applyFont="1">
      <alignment/>
      <protection/>
    </xf>
    <xf numFmtId="0" fontId="38" fillId="0" borderId="0" xfId="65" applyFont="1" applyFill="1" applyBorder="1" applyAlignment="1">
      <alignment horizontal="left"/>
      <protection/>
    </xf>
    <xf numFmtId="0" fontId="28" fillId="0" borderId="0" xfId="57" applyFont="1">
      <alignment/>
      <protection/>
    </xf>
    <xf numFmtId="0" fontId="25" fillId="0" borderId="0" xfId="57" applyFont="1" applyBorder="1" applyAlignment="1">
      <alignment horizontal="left" vertical="top" wrapText="1"/>
      <protection/>
    </xf>
    <xf numFmtId="0" fontId="37" fillId="0" borderId="0" xfId="57" applyFont="1" applyFill="1">
      <alignment/>
      <protection/>
    </xf>
    <xf numFmtId="0" fontId="25" fillId="0" borderId="0" xfId="57" applyFont="1">
      <alignment/>
      <protection/>
    </xf>
    <xf numFmtId="0" fontId="25" fillId="0" borderId="0" xfId="57" applyFont="1" applyBorder="1">
      <alignment/>
      <protection/>
    </xf>
    <xf numFmtId="0" fontId="37" fillId="0" borderId="0" xfId="57" applyFont="1">
      <alignment/>
      <protection/>
    </xf>
    <xf numFmtId="0" fontId="37" fillId="0" borderId="0" xfId="57" applyFont="1" applyBorder="1">
      <alignment/>
      <protection/>
    </xf>
    <xf numFmtId="0" fontId="31" fillId="0" borderId="0" xfId="57" applyFont="1" applyFill="1" applyAlignment="1">
      <alignment/>
      <protection/>
    </xf>
    <xf numFmtId="0" fontId="28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28" fillId="0" borderId="0" xfId="57" applyFont="1" applyFill="1" applyAlignment="1">
      <alignment horizontal="center" vertical="center" wrapText="1"/>
      <protection/>
    </xf>
    <xf numFmtId="0" fontId="40" fillId="0" borderId="0" xfId="57" applyFont="1" applyFill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40" fillId="0" borderId="0" xfId="57" applyFont="1" applyFill="1" applyAlignment="1">
      <alignment vertical="center"/>
      <protection/>
    </xf>
    <xf numFmtId="0" fontId="37" fillId="0" borderId="11" xfId="57" applyFont="1" applyFill="1" applyBorder="1" applyAlignment="1">
      <alignment horizontal="left" wrapText="1"/>
      <protection/>
    </xf>
    <xf numFmtId="173" fontId="14" fillId="0" borderId="11" xfId="57" applyNumberFormat="1" applyFont="1" applyFill="1" applyBorder="1" applyAlignment="1">
      <alignment horizontal="center" wrapText="1"/>
      <protection/>
    </xf>
    <xf numFmtId="172" fontId="37" fillId="0" borderId="11" xfId="57" applyNumberFormat="1" applyFont="1" applyFill="1" applyBorder="1" applyAlignment="1">
      <alignment horizontal="center"/>
      <protection/>
    </xf>
    <xf numFmtId="0" fontId="14" fillId="0" borderId="0" xfId="57" applyFont="1" applyFill="1" applyAlignment="1">
      <alignment vertical="center" wrapText="1"/>
      <protection/>
    </xf>
    <xf numFmtId="0" fontId="28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23" fillId="0" borderId="1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4" fillId="0" borderId="0" xfId="64" applyFont="1" applyFill="1" applyAlignment="1">
      <alignment horizontal="center" vertical="top" wrapText="1"/>
      <protection/>
    </xf>
    <xf numFmtId="0" fontId="43" fillId="0" borderId="0" xfId="64" applyFont="1" applyFill="1" applyAlignment="1">
      <alignment horizontal="right" vertical="center"/>
      <protection/>
    </xf>
    <xf numFmtId="0" fontId="35" fillId="0" borderId="0" xfId="64" applyFont="1" applyFill="1" applyAlignment="1">
      <alignment horizontal="center" vertical="top" wrapText="1"/>
      <protection/>
    </xf>
    <xf numFmtId="0" fontId="35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11" xfId="64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1" fillId="0" borderId="0" xfId="64" applyFont="1" applyAlignment="1">
      <alignment horizontal="center" vertical="center"/>
      <protection/>
    </xf>
    <xf numFmtId="3" fontId="21" fillId="0" borderId="11" xfId="57" applyNumberFormat="1" applyFont="1" applyBorder="1" applyAlignment="1">
      <alignment horizontal="center" vertical="center"/>
      <protection/>
    </xf>
    <xf numFmtId="172" fontId="21" fillId="0" borderId="11" xfId="57" applyNumberFormat="1" applyFont="1" applyBorder="1" applyAlignment="1">
      <alignment horizontal="center" vertical="center"/>
      <protection/>
    </xf>
    <xf numFmtId="173" fontId="21" fillId="0" borderId="0" xfId="64" applyNumberFormat="1" applyFont="1" applyAlignment="1">
      <alignment horizontal="center" vertical="center"/>
      <protection/>
    </xf>
    <xf numFmtId="172" fontId="2" fillId="0" borderId="0" xfId="64" applyNumberFormat="1" applyFont="1" applyAlignment="1">
      <alignment vertical="center"/>
      <protection/>
    </xf>
    <xf numFmtId="173" fontId="21" fillId="35" borderId="0" xfId="64" applyNumberFormat="1" applyFont="1" applyFill="1" applyAlignment="1">
      <alignment horizontal="center" vertical="center"/>
      <protection/>
    </xf>
    <xf numFmtId="3" fontId="21" fillId="0" borderId="11" xfId="57" applyNumberFormat="1" applyFont="1" applyFill="1" applyBorder="1" applyAlignment="1">
      <alignment horizontal="center" vertical="center"/>
      <protection/>
    </xf>
    <xf numFmtId="172" fontId="21" fillId="0" borderId="11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0" fillId="0" borderId="0" xfId="66" applyFont="1" applyFill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3" fillId="0" borderId="0" xfId="66" applyFont="1" applyFill="1" applyAlignment="1">
      <alignment vertical="center" wrapText="1"/>
      <protection/>
    </xf>
    <xf numFmtId="0" fontId="27" fillId="0" borderId="0" xfId="66" applyFont="1" applyFill="1" applyAlignment="1">
      <alignment horizontal="center" vertical="top" wrapText="1"/>
      <protection/>
    </xf>
    <xf numFmtId="0" fontId="22" fillId="0" borderId="11" xfId="66" applyFont="1" applyFill="1" applyBorder="1" applyAlignment="1">
      <alignment horizontal="center" vertical="center" wrapText="1"/>
      <protection/>
    </xf>
    <xf numFmtId="0" fontId="22" fillId="0" borderId="14" xfId="66" applyFont="1" applyFill="1" applyBorder="1" applyAlignment="1">
      <alignment horizontal="center" vertical="center" wrapText="1"/>
      <protection/>
    </xf>
    <xf numFmtId="0" fontId="21" fillId="0" borderId="15" xfId="62" applyFont="1" applyBorder="1" applyAlignment="1">
      <alignment vertical="center" wrapText="1"/>
      <protection/>
    </xf>
    <xf numFmtId="172" fontId="31" fillId="0" borderId="14" xfId="66" applyNumberFormat="1" applyFont="1" applyFill="1" applyBorder="1" applyAlignment="1">
      <alignment horizontal="center" vertical="center"/>
      <protection/>
    </xf>
    <xf numFmtId="0" fontId="21" fillId="0" borderId="16" xfId="62" applyFont="1" applyBorder="1" applyAlignment="1">
      <alignment vertical="center" wrapText="1"/>
      <protection/>
    </xf>
    <xf numFmtId="3" fontId="31" fillId="0" borderId="17" xfId="66" applyNumberFormat="1" applyFont="1" applyFill="1" applyBorder="1" applyAlignment="1">
      <alignment horizontal="center" vertical="center" wrapText="1"/>
      <protection/>
    </xf>
    <xf numFmtId="3" fontId="31" fillId="0" borderId="17" xfId="66" applyNumberFormat="1" applyFont="1" applyFill="1" applyBorder="1" applyAlignment="1">
      <alignment horizontal="center" vertical="center"/>
      <protection/>
    </xf>
    <xf numFmtId="172" fontId="31" fillId="0" borderId="18" xfId="66" applyNumberFormat="1" applyFont="1" applyFill="1" applyBorder="1" applyAlignment="1">
      <alignment horizontal="center" vertical="center"/>
      <protection/>
    </xf>
    <xf numFmtId="14" fontId="26" fillId="0" borderId="14" xfId="48" applyNumberFormat="1" applyFont="1" applyBorder="1" applyAlignment="1">
      <alignment horizontal="center" vertical="center" wrapText="1"/>
      <protection/>
    </xf>
    <xf numFmtId="0" fontId="31" fillId="0" borderId="15" xfId="66" applyFont="1" applyFill="1" applyBorder="1" applyAlignment="1">
      <alignment horizontal="left" vertical="center" wrapText="1"/>
      <protection/>
    </xf>
    <xf numFmtId="3" fontId="45" fillId="0" borderId="11" xfId="48" applyNumberFormat="1" applyFont="1" applyBorder="1" applyAlignment="1">
      <alignment horizontal="center" vertical="center" wrapText="1"/>
      <protection/>
    </xf>
    <xf numFmtId="3" fontId="87" fillId="33" borderId="19" xfId="66" applyNumberFormat="1" applyFont="1" applyFill="1" applyBorder="1" applyAlignment="1">
      <alignment horizontal="center" vertical="center"/>
      <protection/>
    </xf>
    <xf numFmtId="172" fontId="31" fillId="0" borderId="14" xfId="66" applyNumberFormat="1" applyFont="1" applyFill="1" applyBorder="1" applyAlignment="1">
      <alignment horizontal="center" vertical="center" wrapText="1"/>
      <protection/>
    </xf>
    <xf numFmtId="0" fontId="31" fillId="0" borderId="16" xfId="66" applyFont="1" applyFill="1" applyBorder="1" applyAlignment="1">
      <alignment horizontal="left" vertical="center" wrapText="1"/>
      <protection/>
    </xf>
    <xf numFmtId="3" fontId="45" fillId="0" borderId="17" xfId="48" applyNumberFormat="1" applyFont="1" applyBorder="1" applyAlignment="1">
      <alignment horizontal="center" vertical="center" wrapText="1"/>
      <protection/>
    </xf>
    <xf numFmtId="3" fontId="87" fillId="33" borderId="20" xfId="66" applyNumberFormat="1" applyFont="1" applyFill="1" applyBorder="1" applyAlignment="1">
      <alignment horizontal="center" vertical="center"/>
      <protection/>
    </xf>
    <xf numFmtId="172" fontId="31" fillId="0" borderId="18" xfId="66" applyNumberFormat="1" applyFont="1" applyFill="1" applyBorder="1" applyAlignment="1">
      <alignment horizontal="center" vertical="center" wrapText="1"/>
      <protection/>
    </xf>
    <xf numFmtId="3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4" fillId="0" borderId="0" xfId="61" applyNumberFormat="1" applyFont="1" applyFill="1" applyAlignment="1" applyProtection="1">
      <alignment vertical="center"/>
      <protection locked="0"/>
    </xf>
    <xf numFmtId="1" fontId="6" fillId="0" borderId="11" xfId="59" applyNumberFormat="1" applyFont="1" applyFill="1" applyBorder="1" applyAlignment="1">
      <alignment horizontal="center" vertical="center"/>
      <protection/>
    </xf>
    <xf numFmtId="1" fontId="6" fillId="0" borderId="12" xfId="59" applyNumberFormat="1" applyFont="1" applyFill="1" applyBorder="1" applyAlignment="1">
      <alignment horizontal="center" vertical="center"/>
      <protection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2" xfId="60" applyNumberFormat="1" applyFont="1" applyFill="1" applyBorder="1" applyAlignment="1">
      <alignment horizontal="center" vertical="center" wrapText="1"/>
      <protection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2" xfId="60" applyNumberFormat="1" applyFont="1" applyFill="1" applyBorder="1" applyAlignment="1">
      <alignment horizontal="center" vertical="center" wrapText="1"/>
      <protection/>
    </xf>
    <xf numFmtId="1" fontId="4" fillId="0" borderId="11" xfId="60" applyNumberFormat="1" applyFont="1" applyFill="1" applyBorder="1" applyAlignment="1">
      <alignment horizontal="center" vertical="center" wrapText="1"/>
      <protection/>
    </xf>
    <xf numFmtId="1" fontId="86" fillId="0" borderId="11" xfId="59" applyNumberFormat="1" applyFont="1" applyFill="1" applyBorder="1" applyAlignment="1">
      <alignment horizontal="center" vertical="center" wrapText="1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6" fontId="6" fillId="0" borderId="11" xfId="59" applyNumberFormat="1" applyFont="1" applyFill="1" applyBorder="1" applyAlignment="1">
      <alignment horizontal="center" vertical="center" wrapText="1"/>
      <protection/>
    </xf>
    <xf numFmtId="3" fontId="18" fillId="35" borderId="11" xfId="61" applyNumberFormat="1" applyFont="1" applyFill="1" applyBorder="1" applyAlignment="1" applyProtection="1">
      <alignment horizontal="center" vertical="center"/>
      <protection locked="0"/>
    </xf>
    <xf numFmtId="3" fontId="18" fillId="35" borderId="11" xfId="0" applyNumberFormat="1" applyFont="1" applyFill="1" applyBorder="1" applyAlignment="1">
      <alignment horizontal="center" vertical="center"/>
    </xf>
    <xf numFmtId="172" fontId="17" fillId="35" borderId="11" xfId="61" applyNumberFormat="1" applyFont="1" applyFill="1" applyBorder="1" applyAlignment="1" applyProtection="1">
      <alignment horizontal="center" vertical="center"/>
      <protection locked="0"/>
    </xf>
    <xf numFmtId="3" fontId="17" fillId="35" borderId="11" xfId="61" applyNumberFormat="1" applyFont="1" applyFill="1" applyBorder="1" applyAlignment="1" applyProtection="1">
      <alignment horizontal="center" vertical="center"/>
      <protection locked="0"/>
    </xf>
    <xf numFmtId="173" fontId="17" fillId="35" borderId="11" xfId="61" applyNumberFormat="1" applyFont="1" applyFill="1" applyBorder="1" applyAlignment="1" applyProtection="1">
      <alignment horizontal="center" vertical="center"/>
      <protection locked="0"/>
    </xf>
    <xf numFmtId="1" fontId="17" fillId="35" borderId="11" xfId="61" applyNumberFormat="1" applyFont="1" applyFill="1" applyBorder="1" applyAlignment="1" applyProtection="1">
      <alignment horizontal="center" vertical="center"/>
      <protection locked="0"/>
    </xf>
    <xf numFmtId="3" fontId="18" fillId="35" borderId="11" xfId="61" applyNumberFormat="1" applyFont="1" applyFill="1" applyBorder="1" applyAlignment="1" applyProtection="1">
      <alignment horizontal="center" vertical="center" wrapText="1"/>
      <protection locked="0"/>
    </xf>
    <xf numFmtId="173" fontId="17" fillId="35" borderId="11" xfId="61" applyNumberFormat="1" applyFont="1" applyFill="1" applyBorder="1" applyAlignment="1" applyProtection="1">
      <alignment horizontal="center" vertical="center" wrapText="1"/>
      <protection locked="0"/>
    </xf>
    <xf numFmtId="3" fontId="17" fillId="35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35" borderId="11" xfId="63" applyNumberFormat="1" applyFont="1" applyFill="1" applyBorder="1" applyAlignment="1">
      <alignment horizontal="center" vertical="center" wrapText="1"/>
      <protection/>
    </xf>
    <xf numFmtId="1" fontId="18" fillId="35" borderId="11" xfId="0" applyNumberFormat="1" applyFont="1" applyFill="1" applyBorder="1" applyAlignment="1">
      <alignment horizontal="center" vertical="center"/>
    </xf>
    <xf numFmtId="1" fontId="15" fillId="36" borderId="11" xfId="61" applyNumberFormat="1" applyFont="1" applyFill="1" applyBorder="1" applyAlignment="1" applyProtection="1">
      <alignment horizontal="center" vertical="center"/>
      <protection locked="0"/>
    </xf>
    <xf numFmtId="3" fontId="15" fillId="36" borderId="11" xfId="61" applyNumberFormat="1" applyFont="1" applyFill="1" applyBorder="1" applyAlignment="1" applyProtection="1">
      <alignment horizontal="center" vertical="center"/>
      <protection locked="0"/>
    </xf>
    <xf numFmtId="172" fontId="15" fillId="36" borderId="11" xfId="61" applyNumberFormat="1" applyFont="1" applyFill="1" applyBorder="1" applyAlignment="1" applyProtection="1">
      <alignment horizontal="center" vertical="center"/>
      <protection locked="0"/>
    </xf>
    <xf numFmtId="173" fontId="15" fillId="36" borderId="11" xfId="61" applyNumberFormat="1" applyFont="1" applyFill="1" applyBorder="1" applyAlignment="1" applyProtection="1">
      <alignment horizontal="center" vertical="center"/>
      <protection locked="0"/>
    </xf>
    <xf numFmtId="3" fontId="15" fillId="36" borderId="11" xfId="61" applyNumberFormat="1" applyFont="1" applyFill="1" applyBorder="1" applyAlignment="1" applyProtection="1">
      <alignment horizontal="center" vertical="center" wrapText="1"/>
      <protection locked="0"/>
    </xf>
    <xf numFmtId="173" fontId="15" fillId="36" borderId="11" xfId="6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66" applyFont="1" applyFill="1" applyBorder="1" applyAlignment="1">
      <alignment horizontal="center" vertical="center" wrapText="1"/>
      <protection/>
    </xf>
    <xf numFmtId="3" fontId="22" fillId="0" borderId="11" xfId="66" applyNumberFormat="1" applyFont="1" applyFill="1" applyBorder="1" applyAlignment="1">
      <alignment horizontal="center" vertical="center"/>
      <protection/>
    </xf>
    <xf numFmtId="172" fontId="22" fillId="0" borderId="14" xfId="66" applyNumberFormat="1" applyFont="1" applyFill="1" applyBorder="1" applyAlignment="1">
      <alignment horizontal="center" vertical="center"/>
      <protection/>
    </xf>
    <xf numFmtId="0" fontId="22" fillId="0" borderId="15" xfId="66" applyFont="1" applyFill="1" applyBorder="1" applyAlignment="1">
      <alignment horizontal="center" vertical="center" wrapText="1"/>
      <protection/>
    </xf>
    <xf numFmtId="3" fontId="88" fillId="33" borderId="11" xfId="66" applyNumberFormat="1" applyFont="1" applyFill="1" applyBorder="1" applyAlignment="1">
      <alignment horizontal="center" vertical="center"/>
      <protection/>
    </xf>
    <xf numFmtId="3" fontId="88" fillId="33" borderId="19" xfId="66" applyNumberFormat="1" applyFont="1" applyFill="1" applyBorder="1" applyAlignment="1">
      <alignment horizontal="center" vertical="center"/>
      <protection/>
    </xf>
    <xf numFmtId="172" fontId="22" fillId="0" borderId="14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42" fillId="36" borderId="11" xfId="57" applyFont="1" applyFill="1" applyBorder="1" applyAlignment="1">
      <alignment horizontal="left" vertical="center" wrapText="1"/>
      <protection/>
    </xf>
    <xf numFmtId="172" fontId="42" fillId="36" borderId="11" xfId="57" applyNumberFormat="1" applyFont="1" applyFill="1" applyBorder="1" applyAlignment="1">
      <alignment horizontal="center" vertical="center" wrapText="1"/>
      <protection/>
    </xf>
    <xf numFmtId="172" fontId="42" fillId="36" borderId="11" xfId="56" applyNumberFormat="1" applyFont="1" applyFill="1" applyBorder="1" applyAlignment="1">
      <alignment horizontal="center" vertical="center" wrapText="1"/>
      <protection/>
    </xf>
    <xf numFmtId="173" fontId="42" fillId="36" borderId="11" xfId="57" applyNumberFormat="1" applyFont="1" applyFill="1" applyBorder="1" applyAlignment="1">
      <alignment horizontal="center" vertical="center"/>
      <protection/>
    </xf>
    <xf numFmtId="0" fontId="37" fillId="35" borderId="11" xfId="57" applyFont="1" applyFill="1" applyBorder="1" applyAlignment="1">
      <alignment horizontal="left" wrapText="1"/>
      <protection/>
    </xf>
    <xf numFmtId="173" fontId="14" fillId="35" borderId="11" xfId="57" applyNumberFormat="1" applyFont="1" applyFill="1" applyBorder="1" applyAlignment="1">
      <alignment horizontal="center" wrapText="1"/>
      <protection/>
    </xf>
    <xf numFmtId="172" fontId="37" fillId="35" borderId="11" xfId="57" applyNumberFormat="1" applyFont="1" applyFill="1" applyBorder="1" applyAlignment="1">
      <alignment horizontal="center"/>
      <protection/>
    </xf>
    <xf numFmtId="0" fontId="39" fillId="0" borderId="21" xfId="57" applyFont="1" applyBorder="1" applyAlignment="1">
      <alignment horizontal="center" vertical="center" wrapText="1"/>
      <protection/>
    </xf>
    <xf numFmtId="0" fontId="28" fillId="0" borderId="22" xfId="57" applyFont="1" applyBorder="1" applyAlignment="1">
      <alignment horizontal="center" vertical="center" wrapText="1"/>
      <protection/>
    </xf>
    <xf numFmtId="0" fontId="5" fillId="37" borderId="23" xfId="57" applyFont="1" applyFill="1" applyBorder="1" applyAlignment="1">
      <alignment horizontal="left" vertical="center" wrapText="1"/>
      <protection/>
    </xf>
    <xf numFmtId="0" fontId="43" fillId="0" borderId="24" xfId="57" applyFont="1" applyBorder="1" applyAlignment="1">
      <alignment horizontal="left" vertical="center" wrapText="1"/>
      <protection/>
    </xf>
    <xf numFmtId="0" fontId="5" fillId="0" borderId="25" xfId="57" applyFont="1" applyFill="1" applyBorder="1" applyAlignment="1">
      <alignment horizontal="left" vertical="center" wrapText="1"/>
      <protection/>
    </xf>
    <xf numFmtId="0" fontId="43" fillId="0" borderId="26" xfId="57" applyFont="1" applyFill="1" applyBorder="1" applyAlignment="1">
      <alignment horizontal="left" vertical="center" wrapText="1"/>
      <protection/>
    </xf>
    <xf numFmtId="0" fontId="5" fillId="0" borderId="27" xfId="57" applyFont="1" applyFill="1" applyBorder="1" applyAlignment="1">
      <alignment horizontal="left" vertical="center" wrapText="1"/>
      <protection/>
    </xf>
    <xf numFmtId="0" fontId="43" fillId="0" borderId="28" xfId="57" applyFont="1" applyFill="1" applyBorder="1" applyAlignment="1">
      <alignment horizontal="left" vertical="center" wrapText="1"/>
      <protection/>
    </xf>
    <xf numFmtId="172" fontId="32" fillId="0" borderId="23" xfId="57" applyNumberFormat="1" applyFont="1" applyFill="1" applyBorder="1" applyAlignment="1">
      <alignment horizontal="center" vertical="center"/>
      <protection/>
    </xf>
    <xf numFmtId="172" fontId="32" fillId="0" borderId="23" xfId="57" applyNumberFormat="1" applyFont="1" applyBorder="1" applyAlignment="1">
      <alignment horizontal="center" vertical="center"/>
      <protection/>
    </xf>
    <xf numFmtId="172" fontId="24" fillId="0" borderId="24" xfId="57" applyNumberFormat="1" applyFont="1" applyFill="1" applyBorder="1" applyAlignment="1">
      <alignment horizontal="center" vertical="center"/>
      <protection/>
    </xf>
    <xf numFmtId="172" fontId="24" fillId="0" borderId="24" xfId="57" applyNumberFormat="1" applyFont="1" applyBorder="1" applyAlignment="1">
      <alignment horizontal="center" vertical="center"/>
      <protection/>
    </xf>
    <xf numFmtId="172" fontId="32" fillId="0" borderId="25" xfId="57" applyNumberFormat="1" applyFont="1" applyFill="1" applyBorder="1" applyAlignment="1">
      <alignment horizontal="center" vertical="center"/>
      <protection/>
    </xf>
    <xf numFmtId="172" fontId="24" fillId="0" borderId="26" xfId="57" applyNumberFormat="1" applyFont="1" applyFill="1" applyBorder="1" applyAlignment="1">
      <alignment horizontal="center" vertical="center"/>
      <protection/>
    </xf>
    <xf numFmtId="172" fontId="32" fillId="0" borderId="27" xfId="57" applyNumberFormat="1" applyFont="1" applyFill="1" applyBorder="1" applyAlignment="1">
      <alignment horizontal="center" vertical="center"/>
      <protection/>
    </xf>
    <xf numFmtId="172" fontId="24" fillId="0" borderId="28" xfId="57" applyNumberFormat="1" applyFont="1" applyFill="1" applyBorder="1" applyAlignment="1">
      <alignment horizontal="center" vertical="center"/>
      <protection/>
    </xf>
    <xf numFmtId="49" fontId="22" fillId="0" borderId="29" xfId="57" applyNumberFormat="1" applyFont="1" applyFill="1" applyBorder="1" applyAlignment="1">
      <alignment horizontal="center" vertical="center" wrapText="1"/>
      <protection/>
    </xf>
    <xf numFmtId="0" fontId="47" fillId="0" borderId="0" xfId="66" applyFont="1" applyFill="1" applyAlignment="1">
      <alignment horizontal="right"/>
      <protection/>
    </xf>
    <xf numFmtId="0" fontId="48" fillId="0" borderId="0" xfId="66" applyFont="1" applyFill="1" applyBorder="1" applyAlignment="1">
      <alignment horizontal="right"/>
      <protection/>
    </xf>
    <xf numFmtId="0" fontId="26" fillId="0" borderId="30" xfId="57" applyFont="1" applyFill="1" applyBorder="1" applyAlignment="1">
      <alignment horizontal="center" vertical="center" wrapText="1"/>
      <protection/>
    </xf>
    <xf numFmtId="0" fontId="26" fillId="0" borderId="31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8" fillId="0" borderId="32" xfId="65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9" fillId="0" borderId="0" xfId="57" applyFont="1" applyFill="1" applyBorder="1" applyAlignment="1">
      <alignment horizontal="right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0" fontId="41" fillId="0" borderId="11" xfId="57" applyFont="1" applyFill="1" applyBorder="1" applyAlignment="1">
      <alignment horizontal="center" vertical="center" wrapText="1"/>
      <protection/>
    </xf>
    <xf numFmtId="0" fontId="34" fillId="0" borderId="0" xfId="64" applyFont="1" applyFill="1" applyAlignment="1">
      <alignment horizontal="center" vertical="top" wrapText="1"/>
      <protection/>
    </xf>
    <xf numFmtId="0" fontId="34" fillId="0" borderId="11" xfId="64" applyFont="1" applyFill="1" applyBorder="1" applyAlignment="1">
      <alignment horizontal="center" vertical="top" wrapText="1"/>
      <protection/>
    </xf>
    <xf numFmtId="49" fontId="35" fillId="0" borderId="11" xfId="64" applyNumberFormat="1" applyFont="1" applyBorder="1" applyAlignment="1">
      <alignment horizontal="center" vertical="center" wrapText="1"/>
      <protection/>
    </xf>
    <xf numFmtId="0" fontId="35" fillId="0" borderId="11" xfId="64" applyFont="1" applyBorder="1" applyAlignment="1">
      <alignment horizontal="center" vertical="center" wrapText="1"/>
      <protection/>
    </xf>
    <xf numFmtId="0" fontId="22" fillId="0" borderId="0" xfId="66" applyFont="1" applyFill="1" applyAlignment="1">
      <alignment horizontal="center" wrapText="1"/>
      <protection/>
    </xf>
    <xf numFmtId="0" fontId="24" fillId="0" borderId="0" xfId="66" applyFont="1" applyFill="1" applyAlignment="1">
      <alignment horizontal="center"/>
      <protection/>
    </xf>
    <xf numFmtId="0" fontId="25" fillId="0" borderId="33" xfId="66" applyFont="1" applyFill="1" applyBorder="1" applyAlignment="1">
      <alignment horizontal="center"/>
      <protection/>
    </xf>
    <xf numFmtId="0" fontId="25" fillId="0" borderId="34" xfId="66" applyFont="1" applyFill="1" applyBorder="1" applyAlignment="1">
      <alignment horizontal="center"/>
      <protection/>
    </xf>
    <xf numFmtId="2" fontId="26" fillId="0" borderId="35" xfId="66" applyNumberFormat="1" applyFont="1" applyFill="1" applyBorder="1" applyAlignment="1">
      <alignment horizontal="center" vertical="center" wrapText="1"/>
      <protection/>
    </xf>
    <xf numFmtId="2" fontId="26" fillId="0" borderId="11" xfId="66" applyNumberFormat="1" applyFont="1" applyFill="1" applyBorder="1" applyAlignment="1">
      <alignment horizontal="center" vertical="center" wrapText="1"/>
      <protection/>
    </xf>
    <xf numFmtId="14" fontId="26" fillId="0" borderId="35" xfId="48" applyNumberFormat="1" applyFont="1" applyBorder="1" applyAlignment="1">
      <alignment horizontal="center" vertical="center" wrapText="1"/>
      <protection/>
    </xf>
    <xf numFmtId="14" fontId="26" fillId="0" borderId="36" xfId="48" applyNumberFormat="1" applyFont="1" applyBorder="1" applyAlignment="1">
      <alignment horizontal="center" vertical="center" wrapText="1"/>
      <protection/>
    </xf>
    <xf numFmtId="0" fontId="29" fillId="0" borderId="0" xfId="66" applyFont="1" applyFill="1" applyAlignment="1">
      <alignment horizontal="center" wrapText="1"/>
      <protection/>
    </xf>
    <xf numFmtId="0" fontId="24" fillId="0" borderId="0" xfId="66" applyFont="1" applyFill="1" applyAlignment="1">
      <alignment horizontal="center" wrapText="1"/>
      <protection/>
    </xf>
    <xf numFmtId="0" fontId="25" fillId="0" borderId="37" xfId="66" applyFont="1" applyFill="1" applyBorder="1" applyAlignment="1">
      <alignment horizontal="center"/>
      <protection/>
    </xf>
    <xf numFmtId="0" fontId="25" fillId="0" borderId="15" xfId="66" applyFont="1" applyFill="1" applyBorder="1" applyAlignment="1">
      <alignment horizontal="center"/>
      <protection/>
    </xf>
    <xf numFmtId="0" fontId="22" fillId="0" borderId="35" xfId="66" applyFont="1" applyFill="1" applyBorder="1" applyAlignment="1">
      <alignment horizontal="center" vertical="center" wrapText="1"/>
      <protection/>
    </xf>
    <xf numFmtId="0" fontId="22" fillId="0" borderId="11" xfId="66" applyFont="1" applyFill="1" applyBorder="1" applyAlignment="1">
      <alignment horizontal="center" vertical="center" wrapText="1"/>
      <protection/>
    </xf>
    <xf numFmtId="0" fontId="22" fillId="0" borderId="36" xfId="66" applyFont="1" applyFill="1" applyBorder="1" applyAlignment="1">
      <alignment horizontal="center" vertical="center" wrapText="1"/>
      <protection/>
    </xf>
    <xf numFmtId="0" fontId="35" fillId="0" borderId="0" xfId="60" applyFont="1" applyAlignment="1">
      <alignment horizontal="center"/>
      <protection/>
    </xf>
    <xf numFmtId="0" fontId="35" fillId="0" borderId="1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6" fillId="0" borderId="38" xfId="59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left" vertical="center" wrapText="1"/>
      <protection/>
    </xf>
    <xf numFmtId="173" fontId="6" fillId="0" borderId="19" xfId="59" applyNumberFormat="1" applyFont="1" applyFill="1" applyBorder="1" applyAlignment="1">
      <alignment horizontal="center" vertical="center"/>
      <protection/>
    </xf>
    <xf numFmtId="173" fontId="6" fillId="0" borderId="40" xfId="59" applyNumberFormat="1" applyFont="1" applyFill="1" applyBorder="1" applyAlignment="1">
      <alignment horizontal="center" vertical="center"/>
      <protection/>
    </xf>
    <xf numFmtId="0" fontId="36" fillId="0" borderId="39" xfId="59" applyFont="1" applyFill="1" applyBorder="1" applyAlignment="1">
      <alignment horizontal="center" vertical="center" wrapText="1"/>
      <protection/>
    </xf>
    <xf numFmtId="0" fontId="36" fillId="0" borderId="10" xfId="59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0" fontId="6" fillId="0" borderId="19" xfId="59" applyFont="1" applyFill="1" applyBorder="1" applyAlignment="1">
      <alignment horizontal="center" vertical="center"/>
      <protection/>
    </xf>
    <xf numFmtId="0" fontId="6" fillId="0" borderId="40" xfId="59" applyFont="1" applyFill="1" applyBorder="1" applyAlignment="1">
      <alignment horizontal="center" vertical="center"/>
      <protection/>
    </xf>
    <xf numFmtId="1" fontId="2" fillId="0" borderId="41" xfId="61" applyNumberFormat="1" applyFont="1" applyFill="1" applyBorder="1" applyAlignment="1" applyProtection="1">
      <alignment horizontal="center"/>
      <protection/>
    </xf>
    <xf numFmtId="1" fontId="2" fillId="0" borderId="42" xfId="61" applyNumberFormat="1" applyFont="1" applyFill="1" applyBorder="1" applyAlignment="1" applyProtection="1">
      <alignment horizontal="center"/>
      <protection/>
    </xf>
    <xf numFmtId="1" fontId="2" fillId="0" borderId="12" xfId="61" applyNumberFormat="1" applyFont="1" applyFill="1" applyBorder="1" applyAlignment="1" applyProtection="1">
      <alignment horizontal="center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13" fillId="0" borderId="41" xfId="61" applyNumberFormat="1" applyFont="1" applyFill="1" applyBorder="1" applyAlignment="1" applyProtection="1">
      <alignment horizontal="center" vertical="center" wrapText="1"/>
      <protection/>
    </xf>
    <xf numFmtId="1" fontId="13" fillId="0" borderId="43" xfId="61" applyNumberFormat="1" applyFont="1" applyFill="1" applyBorder="1" applyAlignment="1" applyProtection="1">
      <alignment horizontal="center" vertical="center" wrapText="1"/>
      <protection/>
    </xf>
    <xf numFmtId="1" fontId="13" fillId="0" borderId="39" xfId="61" applyNumberFormat="1" applyFont="1" applyFill="1" applyBorder="1" applyAlignment="1" applyProtection="1">
      <alignment horizontal="center" vertical="center" wrapText="1"/>
      <protection/>
    </xf>
    <xf numFmtId="1" fontId="13" fillId="0" borderId="44" xfId="61" applyNumberFormat="1" applyFont="1" applyFill="1" applyBorder="1" applyAlignment="1" applyProtection="1">
      <alignment horizontal="center" vertical="center" wrapText="1"/>
      <protection/>
    </xf>
    <xf numFmtId="1" fontId="13" fillId="0" borderId="45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46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38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41" xfId="61" applyNumberFormat="1" applyFont="1" applyFill="1" applyBorder="1" applyAlignment="1" applyProtection="1">
      <alignment horizontal="center" vertical="center" wrapText="1"/>
      <protection/>
    </xf>
    <xf numFmtId="1" fontId="15" fillId="0" borderId="12" xfId="61" applyNumberFormat="1" applyFont="1" applyFill="1" applyBorder="1" applyAlignment="1" applyProtection="1">
      <alignment horizontal="center" vertical="center" wrapText="1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3" fillId="0" borderId="47" xfId="61" applyNumberFormat="1" applyFont="1" applyFill="1" applyBorder="1" applyAlignment="1" applyProtection="1">
      <alignment horizontal="center" vertical="center" wrapText="1"/>
      <protection/>
    </xf>
    <xf numFmtId="1" fontId="13" fillId="0" borderId="40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1" applyNumberFormat="1" applyFont="1" applyFill="1" applyAlignment="1" applyProtection="1">
      <alignment horizontal="center"/>
      <protection locked="0"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1" fontId="14" fillId="0" borderId="43" xfId="61" applyNumberFormat="1" applyFont="1" applyFill="1" applyBorder="1" applyAlignment="1" applyProtection="1">
      <alignment horizontal="center" vertical="center" wrapText="1"/>
      <protection/>
    </xf>
    <xf numFmtId="1" fontId="14" fillId="0" borderId="39" xfId="61" applyNumberFormat="1" applyFont="1" applyFill="1" applyBorder="1" applyAlignment="1" applyProtection="1">
      <alignment horizontal="center" vertical="center" wrapText="1"/>
      <protection/>
    </xf>
    <xf numFmtId="1" fontId="14" fillId="0" borderId="44" xfId="61" applyNumberFormat="1" applyFont="1" applyFill="1" applyBorder="1" applyAlignment="1" applyProtection="1">
      <alignment horizontal="center" vertical="center" wrapText="1"/>
      <protection/>
    </xf>
    <xf numFmtId="1" fontId="14" fillId="0" borderId="45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46" xfId="61" applyNumberFormat="1" applyFont="1" applyFill="1" applyBorder="1" applyAlignment="1" applyProtection="1">
      <alignment horizontal="center" vertical="center" wrapText="1"/>
      <protection/>
    </xf>
    <xf numFmtId="1" fontId="14" fillId="0" borderId="13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38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19" xfId="61" applyNumberFormat="1" applyFont="1" applyFill="1" applyBorder="1" applyAlignment="1" applyProtection="1">
      <alignment horizontal="center" vertical="center" wrapText="1"/>
      <protection/>
    </xf>
    <xf numFmtId="1" fontId="16" fillId="0" borderId="40" xfId="61" applyNumberFormat="1" applyFont="1" applyFill="1" applyBorder="1" applyAlignment="1" applyProtection="1">
      <alignment horizontal="center" vertical="center" wrapText="1"/>
      <protection/>
    </xf>
    <xf numFmtId="1" fontId="46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72" applyFont="1" applyFill="1" applyBorder="1" applyAlignment="1">
      <alignment horizontal="left"/>
      <protection/>
    </xf>
    <xf numFmtId="0" fontId="35" fillId="3" borderId="11" xfId="64" applyFont="1" applyFill="1" applyBorder="1" applyAlignment="1">
      <alignment horizontal="center" vertical="center"/>
      <protection/>
    </xf>
    <xf numFmtId="3" fontId="35" fillId="3" borderId="11" xfId="57" applyNumberFormat="1" applyFont="1" applyFill="1" applyBorder="1" applyAlignment="1">
      <alignment horizontal="center" vertical="center"/>
      <protection/>
    </xf>
    <xf numFmtId="172" fontId="35" fillId="3" borderId="11" xfId="57" applyNumberFormat="1" applyFont="1" applyFill="1" applyBorder="1" applyAlignment="1">
      <alignment horizontal="center" vertical="center"/>
      <protection/>
    </xf>
    <xf numFmtId="3" fontId="15" fillId="35" borderId="11" xfId="61" applyNumberFormat="1" applyFont="1" applyFill="1" applyBorder="1" applyAlignment="1" applyProtection="1">
      <alignment horizontal="center" vertical="center"/>
      <protection locked="0"/>
    </xf>
    <xf numFmtId="172" fontId="16" fillId="0" borderId="11" xfId="61" applyNumberFormat="1" applyFont="1" applyFill="1" applyBorder="1" applyAlignment="1" applyProtection="1">
      <alignment horizontal="center" vertical="center"/>
      <protection locked="0"/>
    </xf>
    <xf numFmtId="1" fontId="4" fillId="35" borderId="11" xfId="61" applyNumberFormat="1" applyFont="1" applyFill="1" applyBorder="1" applyProtection="1">
      <alignment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Форма7Н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E5" sqref="E5"/>
    </sheetView>
  </sheetViews>
  <sheetFormatPr defaultColWidth="10.28125" defaultRowHeight="15"/>
  <cols>
    <col min="1" max="1" width="38.7109375" style="78" customWidth="1"/>
    <col min="2" max="3" width="38.7109375" style="82" customWidth="1"/>
    <col min="4" max="237" width="7.8515625" style="78" customWidth="1"/>
    <col min="238" max="238" width="39.28125" style="78" customWidth="1"/>
    <col min="239" max="16384" width="10.28125" style="78" customWidth="1"/>
  </cols>
  <sheetData>
    <row r="1" spans="1:3" ht="49.5" customHeight="1">
      <c r="A1" s="209" t="s">
        <v>132</v>
      </c>
      <c r="B1" s="209"/>
      <c r="C1" s="209"/>
    </row>
    <row r="2" spans="1:3" ht="38.25" customHeight="1" thickBot="1">
      <c r="A2" s="210" t="s">
        <v>131</v>
      </c>
      <c r="B2" s="210"/>
      <c r="C2" s="210"/>
    </row>
    <row r="3" spans="1:3" s="80" customFormat="1" ht="39" customHeight="1" thickTop="1">
      <c r="A3" s="188"/>
      <c r="B3" s="207" t="s">
        <v>85</v>
      </c>
      <c r="C3" s="208"/>
    </row>
    <row r="4" spans="1:3" s="80" customFormat="1" ht="40.5" customHeight="1" thickBot="1">
      <c r="A4" s="189"/>
      <c r="B4" s="204" t="s">
        <v>86</v>
      </c>
      <c r="C4" s="204" t="s">
        <v>8</v>
      </c>
    </row>
    <row r="5" spans="1:3" s="80" customFormat="1" ht="63" customHeight="1" thickTop="1">
      <c r="A5" s="190" t="s">
        <v>98</v>
      </c>
      <c r="B5" s="196">
        <v>738.8</v>
      </c>
      <c r="C5" s="197">
        <v>723</v>
      </c>
    </row>
    <row r="6" spans="1:3" s="80" customFormat="1" ht="48.75" customHeight="1">
      <c r="A6" s="191" t="s">
        <v>97</v>
      </c>
      <c r="B6" s="198">
        <v>63.5</v>
      </c>
      <c r="C6" s="199">
        <v>62.4</v>
      </c>
    </row>
    <row r="7" spans="1:3" s="80" customFormat="1" ht="57" customHeight="1">
      <c r="A7" s="192" t="s">
        <v>99</v>
      </c>
      <c r="B7" s="200">
        <v>666.2</v>
      </c>
      <c r="C7" s="200">
        <v>646.3</v>
      </c>
    </row>
    <row r="8" spans="1:3" s="80" customFormat="1" ht="54.75" customHeight="1">
      <c r="A8" s="193" t="s">
        <v>96</v>
      </c>
      <c r="B8" s="201">
        <v>57.3</v>
      </c>
      <c r="C8" s="201">
        <v>55.8</v>
      </c>
    </row>
    <row r="9" spans="1:3" s="80" customFormat="1" ht="70.5" customHeight="1">
      <c r="A9" s="194" t="s">
        <v>105</v>
      </c>
      <c r="B9" s="202">
        <v>72.6</v>
      </c>
      <c r="C9" s="202">
        <v>76.7</v>
      </c>
    </row>
    <row r="10" spans="1:3" s="80" customFormat="1" ht="60.75" customHeight="1" thickBot="1">
      <c r="A10" s="195" t="s">
        <v>100</v>
      </c>
      <c r="B10" s="203">
        <v>9.8</v>
      </c>
      <c r="C10" s="203">
        <v>10.6</v>
      </c>
    </row>
    <row r="11" spans="1:3" s="83" customFormat="1" ht="15.75" thickTop="1">
      <c r="A11" s="81"/>
      <c r="B11" s="81"/>
      <c r="C11" s="82"/>
    </row>
    <row r="12" spans="1:3" s="85" customFormat="1" ht="12" customHeight="1">
      <c r="A12" s="84"/>
      <c r="B12" s="84"/>
      <c r="C12" s="82"/>
    </row>
    <row r="13" ht="15">
      <c r="A13" s="86"/>
    </row>
    <row r="14" ht="15">
      <c r="A14" s="86"/>
    </row>
    <row r="15" ht="15">
      <c r="A15" s="86"/>
    </row>
    <row r="16" ht="15">
      <c r="A16" s="86"/>
    </row>
    <row r="17" ht="15">
      <c r="A17" s="86"/>
    </row>
    <row r="18" ht="15">
      <c r="A18" s="86"/>
    </row>
    <row r="19" ht="15">
      <c r="A19" s="86"/>
    </row>
    <row r="20" ht="15">
      <c r="A20" s="86"/>
    </row>
    <row r="21" ht="15">
      <c r="A21" s="86"/>
    </row>
    <row r="22" ht="15">
      <c r="A22" s="86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Normal="75" zoomScaleSheetLayoutView="100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10" sqref="A10:I10"/>
    </sheetView>
  </sheetViews>
  <sheetFormatPr defaultColWidth="8.28125" defaultRowHeight="15"/>
  <cols>
    <col min="1" max="1" width="20.8515625" style="88" customWidth="1"/>
    <col min="2" max="2" width="16.421875" style="88" customWidth="1"/>
    <col min="3" max="3" width="14.421875" style="88" customWidth="1"/>
    <col min="4" max="4" width="14.00390625" style="88" customWidth="1"/>
    <col min="5" max="5" width="13.28125" style="88" customWidth="1"/>
    <col min="6" max="6" width="12.7109375" style="88" customWidth="1"/>
    <col min="7" max="7" width="12.00390625" style="88" customWidth="1"/>
    <col min="8" max="8" width="12.57421875" style="88" customWidth="1"/>
    <col min="9" max="9" width="13.7109375" style="88" customWidth="1"/>
    <col min="10" max="10" width="9.140625" style="89" customWidth="1"/>
    <col min="11" max="252" width="9.140625" style="88" customWidth="1"/>
    <col min="253" max="253" width="18.57421875" style="88" customWidth="1"/>
    <col min="254" max="254" width="11.57421875" style="88" customWidth="1"/>
    <col min="255" max="255" width="11.00390625" style="88" customWidth="1"/>
    <col min="256" max="16384" width="8.28125" style="88" customWidth="1"/>
  </cols>
  <sheetData>
    <row r="1" spans="1:9" s="87" customFormat="1" ht="18" customHeight="1">
      <c r="A1" s="211" t="s">
        <v>87</v>
      </c>
      <c r="B1" s="211"/>
      <c r="C1" s="211"/>
      <c r="D1" s="211"/>
      <c r="E1" s="211"/>
      <c r="F1" s="211"/>
      <c r="G1" s="211"/>
      <c r="H1" s="211"/>
      <c r="I1" s="211"/>
    </row>
    <row r="2" spans="1:9" s="87" customFormat="1" ht="18.75" customHeight="1">
      <c r="A2" s="211" t="s">
        <v>106</v>
      </c>
      <c r="B2" s="211"/>
      <c r="C2" s="211"/>
      <c r="D2" s="211"/>
      <c r="E2" s="211"/>
      <c r="F2" s="211"/>
      <c r="G2" s="211"/>
      <c r="H2" s="211"/>
      <c r="I2" s="211"/>
    </row>
    <row r="3" spans="1:9" s="87" customFormat="1" ht="14.25" customHeight="1">
      <c r="A3" s="212" t="s">
        <v>88</v>
      </c>
      <c r="B3" s="212"/>
      <c r="C3" s="212"/>
      <c r="D3" s="212"/>
      <c r="E3" s="212"/>
      <c r="F3" s="212"/>
      <c r="G3" s="212"/>
      <c r="H3" s="212"/>
      <c r="I3" s="212"/>
    </row>
    <row r="4" spans="1:9" s="87" customFormat="1" ht="9" customHeight="1" hidden="1">
      <c r="A4" s="212"/>
      <c r="B4" s="212"/>
      <c r="C4" s="212"/>
      <c r="D4" s="212"/>
      <c r="E4" s="212"/>
      <c r="F4" s="212"/>
      <c r="G4" s="212"/>
      <c r="H4" s="212"/>
      <c r="I4" s="212"/>
    </row>
    <row r="5" spans="1:9" ht="18" customHeight="1">
      <c r="A5" s="79" t="s">
        <v>84</v>
      </c>
      <c r="F5" s="213"/>
      <c r="G5" s="213"/>
      <c r="H5" s="213"/>
      <c r="I5" s="213"/>
    </row>
    <row r="6" spans="1:9" s="90" customFormat="1" ht="16.5" customHeight="1">
      <c r="A6" s="214"/>
      <c r="B6" s="215" t="s">
        <v>89</v>
      </c>
      <c r="C6" s="215"/>
      <c r="D6" s="215" t="s">
        <v>90</v>
      </c>
      <c r="E6" s="215"/>
      <c r="F6" s="215" t="s">
        <v>91</v>
      </c>
      <c r="G6" s="215"/>
      <c r="H6" s="215" t="s">
        <v>92</v>
      </c>
      <c r="I6" s="215"/>
    </row>
    <row r="7" spans="1:9" s="91" customFormat="1" ht="27.75" customHeight="1">
      <c r="A7" s="214"/>
      <c r="B7" s="100" t="s">
        <v>1</v>
      </c>
      <c r="C7" s="100" t="s">
        <v>8</v>
      </c>
      <c r="D7" s="100" t="s">
        <v>1</v>
      </c>
      <c r="E7" s="100" t="s">
        <v>8</v>
      </c>
      <c r="F7" s="100" t="s">
        <v>1</v>
      </c>
      <c r="G7" s="100" t="s">
        <v>8</v>
      </c>
      <c r="H7" s="100" t="s">
        <v>1</v>
      </c>
      <c r="I7" s="100" t="s">
        <v>8</v>
      </c>
    </row>
    <row r="8" spans="1:9" s="90" customFormat="1" ht="12.75" customHeight="1">
      <c r="A8" s="92"/>
      <c r="B8" s="216" t="s">
        <v>93</v>
      </c>
      <c r="C8" s="216"/>
      <c r="D8" s="216" t="s">
        <v>94</v>
      </c>
      <c r="E8" s="216"/>
      <c r="F8" s="216" t="s">
        <v>93</v>
      </c>
      <c r="G8" s="216"/>
      <c r="H8" s="216" t="s">
        <v>94</v>
      </c>
      <c r="I8" s="216"/>
    </row>
    <row r="9" spans="1:9" s="93" customFormat="1" ht="18" customHeight="1">
      <c r="A9" s="181" t="s">
        <v>28</v>
      </c>
      <c r="B9" s="182">
        <f>SUM(B10:B34)</f>
        <v>16334.300000000001</v>
      </c>
      <c r="C9" s="183">
        <f>SUM(C10:C34)</f>
        <v>16223.499999999998</v>
      </c>
      <c r="D9" s="184">
        <v>56.5</v>
      </c>
      <c r="E9" s="184">
        <v>56.3</v>
      </c>
      <c r="F9" s="183">
        <f>SUM(F10:F34)</f>
        <v>1662.1999999999998</v>
      </c>
      <c r="G9" s="183">
        <f>SUM(G10:G34)</f>
        <v>1676.8999999999999</v>
      </c>
      <c r="H9" s="184">
        <v>9.2</v>
      </c>
      <c r="I9" s="184">
        <v>9.4</v>
      </c>
    </row>
    <row r="10" spans="1:9" ht="15.75" customHeight="1">
      <c r="A10" s="185" t="s">
        <v>29</v>
      </c>
      <c r="B10" s="186">
        <v>666.2</v>
      </c>
      <c r="C10" s="186">
        <v>646.3</v>
      </c>
      <c r="D10" s="186">
        <v>57.3</v>
      </c>
      <c r="E10" s="186">
        <v>55.8</v>
      </c>
      <c r="F10" s="187">
        <v>72.6</v>
      </c>
      <c r="G10" s="187">
        <v>76.7</v>
      </c>
      <c r="H10" s="186">
        <v>9.8</v>
      </c>
      <c r="I10" s="186">
        <v>10.6</v>
      </c>
    </row>
    <row r="11" spans="1:9" ht="15.75" customHeight="1">
      <c r="A11" s="94" t="s">
        <v>30</v>
      </c>
      <c r="B11" s="95">
        <v>383.7</v>
      </c>
      <c r="C11" s="95">
        <v>366.9</v>
      </c>
      <c r="D11" s="95">
        <v>51.2</v>
      </c>
      <c r="E11" s="95">
        <v>48.9</v>
      </c>
      <c r="F11" s="96">
        <v>48.6</v>
      </c>
      <c r="G11" s="96">
        <v>52.2</v>
      </c>
      <c r="H11" s="95">
        <v>11.2</v>
      </c>
      <c r="I11" s="95">
        <v>12.5</v>
      </c>
    </row>
    <row r="12" spans="1:9" ht="15.75" customHeight="1">
      <c r="A12" s="94" t="s">
        <v>31</v>
      </c>
      <c r="B12" s="95">
        <v>1426</v>
      </c>
      <c r="C12" s="95">
        <v>1394.1</v>
      </c>
      <c r="D12" s="95">
        <v>59.1</v>
      </c>
      <c r="E12" s="95">
        <v>58.2</v>
      </c>
      <c r="F12" s="96">
        <v>121.3</v>
      </c>
      <c r="G12" s="96">
        <v>127.5</v>
      </c>
      <c r="H12" s="95">
        <v>7.8</v>
      </c>
      <c r="I12" s="95">
        <v>8.4</v>
      </c>
    </row>
    <row r="13" spans="1:9" ht="15.75" customHeight="1">
      <c r="A13" s="94" t="s">
        <v>32</v>
      </c>
      <c r="B13" s="95">
        <v>750.3</v>
      </c>
      <c r="C13" s="95">
        <v>735.3</v>
      </c>
      <c r="D13" s="95">
        <v>50.2</v>
      </c>
      <c r="E13" s="95">
        <v>49.5</v>
      </c>
      <c r="F13" s="96">
        <v>122.5</v>
      </c>
      <c r="G13" s="96">
        <v>124.5</v>
      </c>
      <c r="H13" s="95">
        <v>14</v>
      </c>
      <c r="I13" s="95">
        <v>14.5</v>
      </c>
    </row>
    <row r="14" spans="1:9" ht="15.75" customHeight="1">
      <c r="A14" s="94" t="s">
        <v>33</v>
      </c>
      <c r="B14" s="95">
        <v>513.4</v>
      </c>
      <c r="C14" s="95">
        <v>515.9</v>
      </c>
      <c r="D14" s="95">
        <v>56.6</v>
      </c>
      <c r="E14" s="95">
        <v>57</v>
      </c>
      <c r="F14" s="96">
        <v>64.2</v>
      </c>
      <c r="G14" s="96">
        <v>62</v>
      </c>
      <c r="H14" s="95">
        <v>11.1</v>
      </c>
      <c r="I14" s="95">
        <v>10.7</v>
      </c>
    </row>
    <row r="15" spans="1:9" ht="15.75" customHeight="1">
      <c r="A15" s="94" t="s">
        <v>34</v>
      </c>
      <c r="B15" s="95">
        <v>507.6</v>
      </c>
      <c r="C15" s="95">
        <v>498.1</v>
      </c>
      <c r="D15" s="95">
        <v>55</v>
      </c>
      <c r="E15" s="95">
        <v>54</v>
      </c>
      <c r="F15" s="96">
        <v>55.4</v>
      </c>
      <c r="G15" s="96">
        <v>57.7</v>
      </c>
      <c r="H15" s="95">
        <v>9.8</v>
      </c>
      <c r="I15" s="95">
        <v>10.4</v>
      </c>
    </row>
    <row r="16" spans="1:9" ht="15.75" customHeight="1">
      <c r="A16" s="94" t="s">
        <v>35</v>
      </c>
      <c r="B16" s="95">
        <v>737.9</v>
      </c>
      <c r="C16" s="95">
        <v>723.6</v>
      </c>
      <c r="D16" s="95">
        <v>56.2</v>
      </c>
      <c r="E16" s="95">
        <v>55.5</v>
      </c>
      <c r="F16" s="96">
        <v>79.2</v>
      </c>
      <c r="G16" s="96">
        <v>83</v>
      </c>
      <c r="H16" s="95">
        <v>9.7</v>
      </c>
      <c r="I16" s="95">
        <v>10.3</v>
      </c>
    </row>
    <row r="17" spans="1:9" ht="15.75" customHeight="1">
      <c r="A17" s="94" t="s">
        <v>36</v>
      </c>
      <c r="B17" s="95">
        <v>556.6</v>
      </c>
      <c r="C17" s="95">
        <v>559.1</v>
      </c>
      <c r="D17" s="95">
        <v>54.7</v>
      </c>
      <c r="E17" s="95">
        <v>55</v>
      </c>
      <c r="F17" s="96">
        <v>52</v>
      </c>
      <c r="G17" s="96">
        <v>51.1</v>
      </c>
      <c r="H17" s="95">
        <v>8.5</v>
      </c>
      <c r="I17" s="95">
        <v>8.4</v>
      </c>
    </row>
    <row r="18" spans="1:9" ht="15.75" customHeight="1">
      <c r="A18" s="94" t="s">
        <v>95</v>
      </c>
      <c r="B18" s="95">
        <v>737.9</v>
      </c>
      <c r="C18" s="95">
        <v>740.5</v>
      </c>
      <c r="D18" s="95">
        <v>57.9</v>
      </c>
      <c r="E18" s="95">
        <v>58</v>
      </c>
      <c r="F18" s="96">
        <v>52.9</v>
      </c>
      <c r="G18" s="96">
        <v>50</v>
      </c>
      <c r="H18" s="95">
        <v>6.7</v>
      </c>
      <c r="I18" s="95">
        <v>6.3</v>
      </c>
    </row>
    <row r="19" spans="1:9" ht="15.75" customHeight="1">
      <c r="A19" s="94" t="s">
        <v>37</v>
      </c>
      <c r="B19" s="95">
        <v>376</v>
      </c>
      <c r="C19" s="95">
        <v>379</v>
      </c>
      <c r="D19" s="95">
        <v>53</v>
      </c>
      <c r="E19" s="95">
        <v>53.6</v>
      </c>
      <c r="F19" s="96">
        <v>53.9</v>
      </c>
      <c r="G19" s="96">
        <v>53</v>
      </c>
      <c r="H19" s="95">
        <v>12.5</v>
      </c>
      <c r="I19" s="95">
        <v>12.3</v>
      </c>
    </row>
    <row r="20" spans="1:9" ht="15.75" customHeight="1">
      <c r="A20" s="94" t="s">
        <v>38</v>
      </c>
      <c r="B20" s="95">
        <v>299.9</v>
      </c>
      <c r="C20" s="95">
        <v>295.2</v>
      </c>
      <c r="D20" s="95">
        <v>55.8</v>
      </c>
      <c r="E20" s="95">
        <v>55.2</v>
      </c>
      <c r="F20" s="96">
        <v>57.4</v>
      </c>
      <c r="G20" s="96">
        <v>57.9</v>
      </c>
      <c r="H20" s="95">
        <v>16.1</v>
      </c>
      <c r="I20" s="95">
        <v>16.4</v>
      </c>
    </row>
    <row r="21" spans="1:9" ht="15.75" customHeight="1">
      <c r="A21" s="94" t="s">
        <v>39</v>
      </c>
      <c r="B21" s="95">
        <v>1046</v>
      </c>
      <c r="C21" s="95">
        <v>1052.7</v>
      </c>
      <c r="D21" s="95">
        <v>55.9</v>
      </c>
      <c r="E21" s="95">
        <v>56.3</v>
      </c>
      <c r="F21" s="96">
        <v>87.5</v>
      </c>
      <c r="G21" s="96">
        <v>85.4</v>
      </c>
      <c r="H21" s="95">
        <v>7.7</v>
      </c>
      <c r="I21" s="95">
        <v>7.5</v>
      </c>
    </row>
    <row r="22" spans="1:9" ht="15.75" customHeight="1">
      <c r="A22" s="94" t="s">
        <v>40</v>
      </c>
      <c r="B22" s="95">
        <v>501.3</v>
      </c>
      <c r="C22" s="95">
        <v>492.6</v>
      </c>
      <c r="D22" s="95">
        <v>57.8</v>
      </c>
      <c r="E22" s="95">
        <v>57.1</v>
      </c>
      <c r="F22" s="96">
        <v>52.2</v>
      </c>
      <c r="G22" s="96">
        <v>55.3</v>
      </c>
      <c r="H22" s="95">
        <v>9.4</v>
      </c>
      <c r="I22" s="95">
        <v>10.1</v>
      </c>
    </row>
    <row r="23" spans="1:9" ht="15.75" customHeight="1">
      <c r="A23" s="94" t="s">
        <v>41</v>
      </c>
      <c r="B23" s="95">
        <v>1005.8</v>
      </c>
      <c r="C23" s="95">
        <v>990.3</v>
      </c>
      <c r="D23" s="95">
        <v>57</v>
      </c>
      <c r="E23" s="95">
        <v>56.3</v>
      </c>
      <c r="F23" s="96">
        <v>70.2</v>
      </c>
      <c r="G23" s="96">
        <v>76.1</v>
      </c>
      <c r="H23" s="95">
        <v>6.5</v>
      </c>
      <c r="I23" s="95">
        <v>7.1</v>
      </c>
    </row>
    <row r="24" spans="1:9" ht="15.75" customHeight="1">
      <c r="A24" s="94" t="s">
        <v>42</v>
      </c>
      <c r="B24" s="95">
        <v>567</v>
      </c>
      <c r="C24" s="95">
        <v>575.2</v>
      </c>
      <c r="D24" s="95">
        <v>53</v>
      </c>
      <c r="E24" s="95">
        <v>54</v>
      </c>
      <c r="F24" s="96">
        <v>83.2</v>
      </c>
      <c r="G24" s="96">
        <v>77.3</v>
      </c>
      <c r="H24" s="95">
        <v>12.8</v>
      </c>
      <c r="I24" s="95">
        <v>11.8</v>
      </c>
    </row>
    <row r="25" spans="1:9" ht="15.75" customHeight="1">
      <c r="A25" s="94" t="s">
        <v>43</v>
      </c>
      <c r="B25" s="95">
        <v>477.2</v>
      </c>
      <c r="C25" s="95">
        <v>462.5</v>
      </c>
      <c r="D25" s="95">
        <v>57.3</v>
      </c>
      <c r="E25" s="95">
        <v>55.3</v>
      </c>
      <c r="F25" s="96">
        <v>58.5</v>
      </c>
      <c r="G25" s="96">
        <v>60.6</v>
      </c>
      <c r="H25" s="95">
        <v>10.9</v>
      </c>
      <c r="I25" s="95">
        <v>11.6</v>
      </c>
    </row>
    <row r="26" spans="1:9" ht="15.75" customHeight="1">
      <c r="A26" s="94" t="s">
        <v>44</v>
      </c>
      <c r="B26" s="95">
        <v>483.5</v>
      </c>
      <c r="C26" s="95">
        <v>486</v>
      </c>
      <c r="D26" s="95">
        <v>57.4</v>
      </c>
      <c r="E26" s="95">
        <v>57.9</v>
      </c>
      <c r="F26" s="96">
        <v>48.5</v>
      </c>
      <c r="G26" s="96">
        <v>47.9</v>
      </c>
      <c r="H26" s="95">
        <v>9.1</v>
      </c>
      <c r="I26" s="95">
        <v>9</v>
      </c>
    </row>
    <row r="27" spans="1:9" ht="15.75" customHeight="1">
      <c r="A27" s="94" t="s">
        <v>45</v>
      </c>
      <c r="B27" s="95">
        <v>411.5</v>
      </c>
      <c r="C27" s="95">
        <v>402</v>
      </c>
      <c r="D27" s="95">
        <v>52.5</v>
      </c>
      <c r="E27" s="95">
        <v>51.4</v>
      </c>
      <c r="F27" s="96">
        <v>50.7</v>
      </c>
      <c r="G27" s="96">
        <v>52.2</v>
      </c>
      <c r="H27" s="95">
        <v>11</v>
      </c>
      <c r="I27" s="95">
        <v>11.5</v>
      </c>
    </row>
    <row r="28" spans="1:9" ht="15.75" customHeight="1">
      <c r="A28" s="94" t="s">
        <v>46</v>
      </c>
      <c r="B28" s="95">
        <v>1238.7</v>
      </c>
      <c r="C28" s="95">
        <v>1251.6</v>
      </c>
      <c r="D28" s="95">
        <v>59.8</v>
      </c>
      <c r="E28" s="95">
        <v>60.8</v>
      </c>
      <c r="F28" s="96">
        <v>80.1</v>
      </c>
      <c r="G28" s="96">
        <v>78.8</v>
      </c>
      <c r="H28" s="95">
        <v>6.1</v>
      </c>
      <c r="I28" s="95">
        <v>5.9</v>
      </c>
    </row>
    <row r="29" spans="1:9" ht="15.75" customHeight="1">
      <c r="A29" s="94" t="s">
        <v>47</v>
      </c>
      <c r="B29" s="95">
        <v>442.4</v>
      </c>
      <c r="C29" s="95">
        <v>445.3</v>
      </c>
      <c r="D29" s="95">
        <v>55.9</v>
      </c>
      <c r="E29" s="95">
        <v>56.6</v>
      </c>
      <c r="F29" s="96">
        <v>57.5</v>
      </c>
      <c r="G29" s="96">
        <v>55.2</v>
      </c>
      <c r="H29" s="95">
        <v>11.5</v>
      </c>
      <c r="I29" s="95">
        <v>11</v>
      </c>
    </row>
    <row r="30" spans="1:9" ht="15.75" customHeight="1">
      <c r="A30" s="94" t="s">
        <v>48</v>
      </c>
      <c r="B30" s="95">
        <v>515.2</v>
      </c>
      <c r="C30" s="95">
        <v>521.6</v>
      </c>
      <c r="D30" s="95">
        <v>54.5</v>
      </c>
      <c r="E30" s="95">
        <v>55.3</v>
      </c>
      <c r="F30" s="96">
        <v>51.9</v>
      </c>
      <c r="G30" s="96">
        <v>49.2</v>
      </c>
      <c r="H30" s="95">
        <v>9.2</v>
      </c>
      <c r="I30" s="95">
        <v>8.6</v>
      </c>
    </row>
    <row r="31" spans="1:9" ht="15.75" customHeight="1">
      <c r="A31" s="94" t="s">
        <v>49</v>
      </c>
      <c r="B31" s="95">
        <v>517.2</v>
      </c>
      <c r="C31" s="95">
        <v>518.9</v>
      </c>
      <c r="D31" s="95">
        <v>56.2</v>
      </c>
      <c r="E31" s="95">
        <v>56.7</v>
      </c>
      <c r="F31" s="96">
        <v>58.8</v>
      </c>
      <c r="G31" s="96">
        <v>57.9</v>
      </c>
      <c r="H31" s="95">
        <v>10.2</v>
      </c>
      <c r="I31" s="95">
        <v>10</v>
      </c>
    </row>
    <row r="32" spans="1:9" ht="15.75" customHeight="1">
      <c r="A32" s="94" t="s">
        <v>50</v>
      </c>
      <c r="B32" s="95">
        <v>377.8</v>
      </c>
      <c r="C32" s="95">
        <v>381.8</v>
      </c>
      <c r="D32" s="95">
        <v>56.4</v>
      </c>
      <c r="E32" s="95">
        <v>57</v>
      </c>
      <c r="F32" s="96">
        <v>35.6</v>
      </c>
      <c r="G32" s="96">
        <v>34.6</v>
      </c>
      <c r="H32" s="95">
        <v>8.6</v>
      </c>
      <c r="I32" s="95">
        <v>8.3</v>
      </c>
    </row>
    <row r="33" spans="1:9" ht="15.75" customHeight="1">
      <c r="A33" s="94" t="s">
        <v>51</v>
      </c>
      <c r="B33" s="95">
        <v>426.7</v>
      </c>
      <c r="C33" s="95">
        <v>427.8</v>
      </c>
      <c r="D33" s="95">
        <v>55.8</v>
      </c>
      <c r="E33" s="95">
        <v>56.3</v>
      </c>
      <c r="F33" s="96">
        <v>54.2</v>
      </c>
      <c r="G33" s="96">
        <v>53.8</v>
      </c>
      <c r="H33" s="95">
        <v>11.3</v>
      </c>
      <c r="I33" s="95">
        <v>11.2</v>
      </c>
    </row>
    <row r="34" spans="1:9" ht="15.75" customHeight="1">
      <c r="A34" s="94" t="s">
        <v>52</v>
      </c>
      <c r="B34" s="95">
        <v>1368.5</v>
      </c>
      <c r="C34" s="95">
        <v>1361.2</v>
      </c>
      <c r="D34" s="95">
        <v>62.5</v>
      </c>
      <c r="E34" s="95">
        <v>62</v>
      </c>
      <c r="F34" s="96">
        <v>93.3</v>
      </c>
      <c r="G34" s="96">
        <v>97</v>
      </c>
      <c r="H34" s="95">
        <v>6.4</v>
      </c>
      <c r="I34" s="95">
        <v>6.7</v>
      </c>
    </row>
    <row r="35" spans="1:9" ht="15.75">
      <c r="A35" s="97"/>
      <c r="B35" s="98"/>
      <c r="C35" s="99"/>
      <c r="D35" s="97"/>
      <c r="E35" s="97"/>
      <c r="F35" s="97"/>
      <c r="G35" s="97"/>
      <c r="H35" s="97"/>
      <c r="I35" s="97"/>
    </row>
    <row r="36" spans="1:9" ht="15">
      <c r="A36" s="97"/>
      <c r="C36" s="97"/>
      <c r="D36" s="97"/>
      <c r="E36" s="97"/>
      <c r="F36" s="97"/>
      <c r="G36" s="97"/>
      <c r="H36" s="97"/>
      <c r="I36" s="97"/>
    </row>
    <row r="37" spans="1:9" ht="12.75">
      <c r="A37" s="98"/>
      <c r="C37" s="98"/>
      <c r="D37" s="98"/>
      <c r="E37" s="98"/>
      <c r="F37" s="98"/>
      <c r="G37" s="98"/>
      <c r="H37" s="98"/>
      <c r="I37" s="98"/>
    </row>
    <row r="38" spans="1:9" ht="12.75">
      <c r="A38" s="98"/>
      <c r="C38" s="98"/>
      <c r="D38" s="98"/>
      <c r="E38" s="98"/>
      <c r="F38" s="98"/>
      <c r="G38" s="98"/>
      <c r="H38" s="98"/>
      <c r="I38" s="98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6"/>
  <sheetViews>
    <sheetView view="pageBreakPreview" zoomScale="75" zoomScaleNormal="85" zoomScaleSheetLayoutView="75" zoomScalePageLayoutView="0" workbookViewId="0" topLeftCell="B1">
      <pane xSplit="1" ySplit="5" topLeftCell="C21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7" sqref="B7:B36"/>
    </sheetView>
  </sheetViews>
  <sheetFormatPr defaultColWidth="9.140625" defaultRowHeight="15"/>
  <cols>
    <col min="1" max="1" width="1.28515625" style="121" hidden="1" customWidth="1"/>
    <col min="2" max="2" width="27.140625" style="121" customWidth="1"/>
    <col min="3" max="3" width="18.57421875" style="121" customWidth="1"/>
    <col min="4" max="4" width="17.8515625" style="121" customWidth="1"/>
    <col min="5" max="5" width="17.57421875" style="121" customWidth="1"/>
    <col min="6" max="6" width="16.7109375" style="121" customWidth="1"/>
    <col min="7" max="7" width="9.140625" style="121" customWidth="1"/>
    <col min="8" max="10" width="0" style="121" hidden="1" customWidth="1"/>
    <col min="11" max="16384" width="9.140625" style="121" customWidth="1"/>
  </cols>
  <sheetData>
    <row r="1" spans="1:6" s="101" customFormat="1" ht="42" customHeight="1">
      <c r="A1" s="217" t="s">
        <v>148</v>
      </c>
      <c r="B1" s="217"/>
      <c r="C1" s="217"/>
      <c r="D1" s="217"/>
      <c r="E1" s="217"/>
      <c r="F1" s="217"/>
    </row>
    <row r="2" spans="1:6" s="101" customFormat="1" ht="16.5" customHeight="1">
      <c r="A2" s="102"/>
      <c r="B2" s="102"/>
      <c r="C2" s="102"/>
      <c r="D2" s="102"/>
      <c r="E2" s="102"/>
      <c r="F2" s="103" t="s">
        <v>101</v>
      </c>
    </row>
    <row r="3" spans="1:6" s="101" customFormat="1" ht="24.75" customHeight="1">
      <c r="A3" s="102"/>
      <c r="B3" s="218"/>
      <c r="C3" s="219" t="s">
        <v>121</v>
      </c>
      <c r="D3" s="219" t="s">
        <v>180</v>
      </c>
      <c r="E3" s="220" t="s">
        <v>102</v>
      </c>
      <c r="F3" s="220"/>
    </row>
    <row r="4" spans="1:6" s="101" customFormat="1" ht="29.25" customHeight="1">
      <c r="A4" s="104"/>
      <c r="B4" s="218"/>
      <c r="C4" s="219"/>
      <c r="D4" s="219"/>
      <c r="E4" s="105" t="s">
        <v>4</v>
      </c>
      <c r="F4" s="106" t="s">
        <v>103</v>
      </c>
    </row>
    <row r="5" spans="2:6" s="107" customFormat="1" ht="19.5" customHeight="1">
      <c r="B5" s="108" t="s">
        <v>27</v>
      </c>
      <c r="C5" s="109">
        <v>1</v>
      </c>
      <c r="D5" s="110">
        <v>2</v>
      </c>
      <c r="E5" s="109">
        <v>3</v>
      </c>
      <c r="F5" s="110">
        <v>4</v>
      </c>
    </row>
    <row r="6" spans="2:10" s="111" customFormat="1" ht="27.75" customHeight="1">
      <c r="B6" s="288" t="s">
        <v>179</v>
      </c>
      <c r="C6" s="289">
        <f>SUM(C7:C36)</f>
        <v>760</v>
      </c>
      <c r="D6" s="289">
        <f>SUM(D7:D36)</f>
        <v>340</v>
      </c>
      <c r="E6" s="290">
        <f>ROUND(D6/C6*100,1)</f>
        <v>44.7</v>
      </c>
      <c r="F6" s="289">
        <f aca="true" t="shared" si="0" ref="F6:F36">D6-C6</f>
        <v>-420</v>
      </c>
      <c r="I6" s="112"/>
      <c r="J6" s="112"/>
    </row>
    <row r="7" spans="2:10" s="113" customFormat="1" ht="23.25" customHeight="1">
      <c r="B7" s="287" t="s">
        <v>149</v>
      </c>
      <c r="C7" s="119">
        <v>14</v>
      </c>
      <c r="D7" s="119">
        <v>0</v>
      </c>
      <c r="E7" s="120">
        <f aca="true" t="shared" si="1" ref="E7:E36">ROUND(D7/C7*100,1)</f>
        <v>0</v>
      </c>
      <c r="F7" s="119">
        <f t="shared" si="0"/>
        <v>-14</v>
      </c>
      <c r="H7" s="116">
        <f>ROUND(D7/$D$6*100,1)</f>
        <v>0</v>
      </c>
      <c r="I7" s="117">
        <f>ROUND(C7/1000,1)</f>
        <v>0</v>
      </c>
      <c r="J7" s="117">
        <f>ROUND(D7/1000,1)</f>
        <v>0</v>
      </c>
    </row>
    <row r="8" spans="2:10" s="113" customFormat="1" ht="23.25" customHeight="1">
      <c r="B8" s="287" t="s">
        <v>150</v>
      </c>
      <c r="C8" s="114">
        <v>0</v>
      </c>
      <c r="D8" s="114">
        <v>0</v>
      </c>
      <c r="E8" s="115"/>
      <c r="F8" s="114">
        <f t="shared" si="0"/>
        <v>0</v>
      </c>
      <c r="H8" s="116">
        <f aca="true" t="shared" si="2" ref="H8:H31">ROUND(D8/$D$6*100,1)</f>
        <v>0</v>
      </c>
      <c r="I8" s="117">
        <f aca="true" t="shared" si="3" ref="I8:J31">ROUND(C8/1000,1)</f>
        <v>0</v>
      </c>
      <c r="J8" s="117">
        <f t="shared" si="3"/>
        <v>0</v>
      </c>
    </row>
    <row r="9" spans="2:10" s="113" customFormat="1" ht="23.25" customHeight="1">
      <c r="B9" s="287" t="s">
        <v>151</v>
      </c>
      <c r="C9" s="114">
        <v>0</v>
      </c>
      <c r="D9" s="114">
        <v>0</v>
      </c>
      <c r="E9" s="115"/>
      <c r="F9" s="114">
        <f t="shared" si="0"/>
        <v>0</v>
      </c>
      <c r="H9" s="118">
        <f t="shared" si="2"/>
        <v>0</v>
      </c>
      <c r="I9" s="117">
        <f t="shared" si="3"/>
        <v>0</v>
      </c>
      <c r="J9" s="117">
        <f t="shared" si="3"/>
        <v>0</v>
      </c>
    </row>
    <row r="10" spans="2:10" s="113" customFormat="1" ht="23.25" customHeight="1">
      <c r="B10" s="287" t="s">
        <v>152</v>
      </c>
      <c r="C10" s="114">
        <v>51</v>
      </c>
      <c r="D10" s="114">
        <v>5</v>
      </c>
      <c r="E10" s="115">
        <f t="shared" si="1"/>
        <v>9.8</v>
      </c>
      <c r="F10" s="114">
        <f t="shared" si="0"/>
        <v>-46</v>
      </c>
      <c r="H10" s="116">
        <f t="shared" si="2"/>
        <v>1.5</v>
      </c>
      <c r="I10" s="117">
        <f t="shared" si="3"/>
        <v>0.1</v>
      </c>
      <c r="J10" s="117">
        <f t="shared" si="3"/>
        <v>0</v>
      </c>
    </row>
    <row r="11" spans="2:10" s="113" customFormat="1" ht="23.25" customHeight="1">
      <c r="B11" s="287" t="s">
        <v>153</v>
      </c>
      <c r="C11" s="114">
        <v>102</v>
      </c>
      <c r="D11" s="114">
        <v>0</v>
      </c>
      <c r="E11" s="115">
        <f t="shared" si="1"/>
        <v>0</v>
      </c>
      <c r="F11" s="114">
        <f t="shared" si="0"/>
        <v>-102</v>
      </c>
      <c r="H11" s="118">
        <f t="shared" si="2"/>
        <v>0</v>
      </c>
      <c r="I11" s="117">
        <f t="shared" si="3"/>
        <v>0.1</v>
      </c>
      <c r="J11" s="117">
        <f t="shared" si="3"/>
        <v>0</v>
      </c>
    </row>
    <row r="12" spans="2:10" s="113" customFormat="1" ht="23.25" customHeight="1">
      <c r="B12" s="287" t="s">
        <v>154</v>
      </c>
      <c r="C12" s="114">
        <v>14</v>
      </c>
      <c r="D12" s="114">
        <v>0</v>
      </c>
      <c r="E12" s="115">
        <f t="shared" si="1"/>
        <v>0</v>
      </c>
      <c r="F12" s="114">
        <f t="shared" si="0"/>
        <v>-14</v>
      </c>
      <c r="H12" s="116">
        <f t="shared" si="2"/>
        <v>0</v>
      </c>
      <c r="I12" s="117">
        <f t="shared" si="3"/>
        <v>0</v>
      </c>
      <c r="J12" s="117">
        <f t="shared" si="3"/>
        <v>0</v>
      </c>
    </row>
    <row r="13" spans="2:10" s="113" customFormat="1" ht="23.25" customHeight="1">
      <c r="B13" s="287" t="s">
        <v>155</v>
      </c>
      <c r="C13" s="114">
        <v>38</v>
      </c>
      <c r="D13" s="114">
        <v>0</v>
      </c>
      <c r="E13" s="115">
        <f t="shared" si="1"/>
        <v>0</v>
      </c>
      <c r="F13" s="114">
        <f t="shared" si="0"/>
        <v>-38</v>
      </c>
      <c r="H13" s="116">
        <f t="shared" si="2"/>
        <v>0</v>
      </c>
      <c r="I13" s="117">
        <f t="shared" si="3"/>
        <v>0</v>
      </c>
      <c r="J13" s="117">
        <f t="shared" si="3"/>
        <v>0</v>
      </c>
    </row>
    <row r="14" spans="2:10" s="113" customFormat="1" ht="23.25" customHeight="1">
      <c r="B14" s="287" t="s">
        <v>156</v>
      </c>
      <c r="C14" s="114">
        <v>6</v>
      </c>
      <c r="D14" s="114">
        <v>0</v>
      </c>
      <c r="E14" s="115">
        <f t="shared" si="1"/>
        <v>0</v>
      </c>
      <c r="F14" s="114">
        <f t="shared" si="0"/>
        <v>-6</v>
      </c>
      <c r="H14" s="116">
        <f t="shared" si="2"/>
        <v>0</v>
      </c>
      <c r="I14" s="117">
        <f t="shared" si="3"/>
        <v>0</v>
      </c>
      <c r="J14" s="117">
        <f t="shared" si="3"/>
        <v>0</v>
      </c>
    </row>
    <row r="15" spans="2:10" s="113" customFormat="1" ht="23.25" customHeight="1">
      <c r="B15" s="287" t="s">
        <v>157</v>
      </c>
      <c r="C15" s="114">
        <v>0</v>
      </c>
      <c r="D15" s="114">
        <v>0</v>
      </c>
      <c r="E15" s="115"/>
      <c r="F15" s="114">
        <f t="shared" si="0"/>
        <v>0</v>
      </c>
      <c r="H15" s="116">
        <f t="shared" si="2"/>
        <v>0</v>
      </c>
      <c r="I15" s="117">
        <f t="shared" si="3"/>
        <v>0</v>
      </c>
      <c r="J15" s="117">
        <f t="shared" si="3"/>
        <v>0</v>
      </c>
    </row>
    <row r="16" spans="2:10" s="113" customFormat="1" ht="23.25" customHeight="1">
      <c r="B16" s="287" t="s">
        <v>158</v>
      </c>
      <c r="C16" s="114">
        <v>49</v>
      </c>
      <c r="D16" s="114">
        <v>0</v>
      </c>
      <c r="E16" s="115">
        <f t="shared" si="1"/>
        <v>0</v>
      </c>
      <c r="F16" s="114">
        <f t="shared" si="0"/>
        <v>-49</v>
      </c>
      <c r="H16" s="116">
        <f t="shared" si="2"/>
        <v>0</v>
      </c>
      <c r="I16" s="117">
        <f t="shared" si="3"/>
        <v>0</v>
      </c>
      <c r="J16" s="117">
        <f t="shared" si="3"/>
        <v>0</v>
      </c>
    </row>
    <row r="17" spans="2:10" s="113" customFormat="1" ht="23.25" customHeight="1">
      <c r="B17" s="287" t="s">
        <v>159</v>
      </c>
      <c r="C17" s="114">
        <v>30</v>
      </c>
      <c r="D17" s="114">
        <v>0</v>
      </c>
      <c r="E17" s="115">
        <f t="shared" si="1"/>
        <v>0</v>
      </c>
      <c r="F17" s="114">
        <f t="shared" si="0"/>
        <v>-30</v>
      </c>
      <c r="H17" s="116">
        <f t="shared" si="2"/>
        <v>0</v>
      </c>
      <c r="I17" s="117">
        <f t="shared" si="3"/>
        <v>0</v>
      </c>
      <c r="J17" s="117">
        <f t="shared" si="3"/>
        <v>0</v>
      </c>
    </row>
    <row r="18" spans="2:10" s="113" customFormat="1" ht="23.25" customHeight="1">
      <c r="B18" s="287" t="s">
        <v>160</v>
      </c>
      <c r="C18" s="114">
        <v>18</v>
      </c>
      <c r="D18" s="114">
        <v>0</v>
      </c>
      <c r="E18" s="115">
        <f t="shared" si="1"/>
        <v>0</v>
      </c>
      <c r="F18" s="114">
        <f t="shared" si="0"/>
        <v>-18</v>
      </c>
      <c r="H18" s="118">
        <f t="shared" si="2"/>
        <v>0</v>
      </c>
      <c r="I18" s="117">
        <f t="shared" si="3"/>
        <v>0</v>
      </c>
      <c r="J18" s="117">
        <f t="shared" si="3"/>
        <v>0</v>
      </c>
    </row>
    <row r="19" spans="2:10" s="113" customFormat="1" ht="23.25" customHeight="1">
      <c r="B19" s="287" t="s">
        <v>161</v>
      </c>
      <c r="C19" s="114">
        <v>0</v>
      </c>
      <c r="D19" s="114">
        <v>0</v>
      </c>
      <c r="E19" s="115"/>
      <c r="F19" s="114">
        <f t="shared" si="0"/>
        <v>0</v>
      </c>
      <c r="H19" s="118">
        <f t="shared" si="2"/>
        <v>0</v>
      </c>
      <c r="I19" s="117">
        <f t="shared" si="3"/>
        <v>0</v>
      </c>
      <c r="J19" s="117">
        <f t="shared" si="3"/>
        <v>0</v>
      </c>
    </row>
    <row r="20" spans="2:10" s="113" customFormat="1" ht="23.25" customHeight="1">
      <c r="B20" s="287" t="s">
        <v>162</v>
      </c>
      <c r="C20" s="114">
        <v>65</v>
      </c>
      <c r="D20" s="114">
        <v>0</v>
      </c>
      <c r="E20" s="115">
        <f t="shared" si="1"/>
        <v>0</v>
      </c>
      <c r="F20" s="114">
        <f t="shared" si="0"/>
        <v>-65</v>
      </c>
      <c r="H20" s="118">
        <f t="shared" si="2"/>
        <v>0</v>
      </c>
      <c r="I20" s="117">
        <f t="shared" si="3"/>
        <v>0.1</v>
      </c>
      <c r="J20" s="117">
        <f t="shared" si="3"/>
        <v>0</v>
      </c>
    </row>
    <row r="21" spans="2:10" s="113" customFormat="1" ht="23.25" customHeight="1">
      <c r="B21" s="287" t="s">
        <v>163</v>
      </c>
      <c r="C21" s="114">
        <v>9</v>
      </c>
      <c r="D21" s="114">
        <v>0</v>
      </c>
      <c r="E21" s="115">
        <f t="shared" si="1"/>
        <v>0</v>
      </c>
      <c r="F21" s="114">
        <f t="shared" si="0"/>
        <v>-9</v>
      </c>
      <c r="H21" s="116">
        <f t="shared" si="2"/>
        <v>0</v>
      </c>
      <c r="I21" s="117">
        <f t="shared" si="3"/>
        <v>0</v>
      </c>
      <c r="J21" s="117">
        <f t="shared" si="3"/>
        <v>0</v>
      </c>
    </row>
    <row r="22" spans="2:10" s="113" customFormat="1" ht="23.25" customHeight="1">
      <c r="B22" s="287" t="s">
        <v>164</v>
      </c>
      <c r="C22" s="119">
        <v>0</v>
      </c>
      <c r="D22" s="119">
        <v>0</v>
      </c>
      <c r="E22" s="120"/>
      <c r="F22" s="114">
        <f t="shared" si="0"/>
        <v>0</v>
      </c>
      <c r="H22" s="116">
        <f t="shared" si="2"/>
        <v>0</v>
      </c>
      <c r="I22" s="117">
        <f t="shared" si="3"/>
        <v>0</v>
      </c>
      <c r="J22" s="117">
        <f t="shared" si="3"/>
        <v>0</v>
      </c>
    </row>
    <row r="23" spans="2:10" s="113" customFormat="1" ht="23.25" customHeight="1">
      <c r="B23" s="287" t="s">
        <v>165</v>
      </c>
      <c r="C23" s="114">
        <v>0</v>
      </c>
      <c r="D23" s="114">
        <v>0</v>
      </c>
      <c r="E23" s="115"/>
      <c r="F23" s="114">
        <f t="shared" si="0"/>
        <v>0</v>
      </c>
      <c r="H23" s="116">
        <f t="shared" si="2"/>
        <v>0</v>
      </c>
      <c r="I23" s="117">
        <f t="shared" si="3"/>
        <v>0</v>
      </c>
      <c r="J23" s="117">
        <f t="shared" si="3"/>
        <v>0</v>
      </c>
    </row>
    <row r="24" spans="2:10" s="113" customFormat="1" ht="23.25" customHeight="1">
      <c r="B24" s="287" t="s">
        <v>166</v>
      </c>
      <c r="C24" s="114">
        <v>22</v>
      </c>
      <c r="D24" s="114">
        <v>0</v>
      </c>
      <c r="E24" s="115">
        <f t="shared" si="1"/>
        <v>0</v>
      </c>
      <c r="F24" s="114">
        <f t="shared" si="0"/>
        <v>-22</v>
      </c>
      <c r="H24" s="116">
        <f t="shared" si="2"/>
        <v>0</v>
      </c>
      <c r="I24" s="117">
        <f t="shared" si="3"/>
        <v>0</v>
      </c>
      <c r="J24" s="117">
        <f t="shared" si="3"/>
        <v>0</v>
      </c>
    </row>
    <row r="25" spans="2:10" s="113" customFormat="1" ht="23.25" customHeight="1">
      <c r="B25" s="287" t="s">
        <v>167</v>
      </c>
      <c r="C25" s="114">
        <v>33</v>
      </c>
      <c r="D25" s="114">
        <v>0</v>
      </c>
      <c r="E25" s="115">
        <f t="shared" si="1"/>
        <v>0</v>
      </c>
      <c r="F25" s="114">
        <f t="shared" si="0"/>
        <v>-33</v>
      </c>
      <c r="H25" s="116">
        <f t="shared" si="2"/>
        <v>0</v>
      </c>
      <c r="I25" s="117">
        <f t="shared" si="3"/>
        <v>0</v>
      </c>
      <c r="J25" s="117">
        <f t="shared" si="3"/>
        <v>0</v>
      </c>
    </row>
    <row r="26" spans="2:10" s="113" customFormat="1" ht="23.25" customHeight="1">
      <c r="B26" s="287" t="s">
        <v>168</v>
      </c>
      <c r="C26" s="114">
        <v>0</v>
      </c>
      <c r="D26" s="114">
        <v>0</v>
      </c>
      <c r="E26" s="115"/>
      <c r="F26" s="114">
        <f t="shared" si="0"/>
        <v>0</v>
      </c>
      <c r="H26" s="116">
        <f t="shared" si="2"/>
        <v>0</v>
      </c>
      <c r="I26" s="117">
        <f t="shared" si="3"/>
        <v>0</v>
      </c>
      <c r="J26" s="117">
        <f t="shared" si="3"/>
        <v>0</v>
      </c>
    </row>
    <row r="27" spans="2:10" s="113" customFormat="1" ht="23.25" customHeight="1">
      <c r="B27" s="287" t="s">
        <v>169</v>
      </c>
      <c r="C27" s="114">
        <v>27</v>
      </c>
      <c r="D27" s="114">
        <v>0</v>
      </c>
      <c r="E27" s="115">
        <f t="shared" si="1"/>
        <v>0</v>
      </c>
      <c r="F27" s="114">
        <f t="shared" si="0"/>
        <v>-27</v>
      </c>
      <c r="H27" s="116">
        <f t="shared" si="2"/>
        <v>0</v>
      </c>
      <c r="I27" s="117">
        <f t="shared" si="3"/>
        <v>0</v>
      </c>
      <c r="J27" s="117">
        <f t="shared" si="3"/>
        <v>0</v>
      </c>
    </row>
    <row r="28" spans="2:10" s="113" customFormat="1" ht="23.25" customHeight="1">
      <c r="B28" s="287" t="s">
        <v>170</v>
      </c>
      <c r="C28" s="114">
        <v>46</v>
      </c>
      <c r="D28" s="114">
        <v>0</v>
      </c>
      <c r="E28" s="115">
        <f t="shared" si="1"/>
        <v>0</v>
      </c>
      <c r="F28" s="114">
        <f t="shared" si="0"/>
        <v>-46</v>
      </c>
      <c r="H28" s="116">
        <f t="shared" si="2"/>
        <v>0</v>
      </c>
      <c r="I28" s="117">
        <f t="shared" si="3"/>
        <v>0</v>
      </c>
      <c r="J28" s="117">
        <f t="shared" si="3"/>
        <v>0</v>
      </c>
    </row>
    <row r="29" spans="2:10" s="113" customFormat="1" ht="23.25" customHeight="1">
      <c r="B29" s="287" t="s">
        <v>171</v>
      </c>
      <c r="C29" s="114">
        <v>14</v>
      </c>
      <c r="D29" s="114">
        <v>0</v>
      </c>
      <c r="E29" s="115">
        <f t="shared" si="1"/>
        <v>0</v>
      </c>
      <c r="F29" s="114">
        <f t="shared" si="0"/>
        <v>-14</v>
      </c>
      <c r="H29" s="116">
        <f t="shared" si="2"/>
        <v>0</v>
      </c>
      <c r="I29" s="117">
        <f t="shared" si="3"/>
        <v>0</v>
      </c>
      <c r="J29" s="117">
        <f t="shared" si="3"/>
        <v>0</v>
      </c>
    </row>
    <row r="30" spans="2:10" s="113" customFormat="1" ht="23.25" customHeight="1">
      <c r="B30" s="287" t="s">
        <v>172</v>
      </c>
      <c r="C30" s="114">
        <v>21</v>
      </c>
      <c r="D30" s="114">
        <v>0</v>
      </c>
      <c r="E30" s="115">
        <f t="shared" si="1"/>
        <v>0</v>
      </c>
      <c r="F30" s="114">
        <f t="shared" si="0"/>
        <v>-21</v>
      </c>
      <c r="H30" s="116">
        <f t="shared" si="2"/>
        <v>0</v>
      </c>
      <c r="I30" s="117">
        <f t="shared" si="3"/>
        <v>0</v>
      </c>
      <c r="J30" s="117">
        <f t="shared" si="3"/>
        <v>0</v>
      </c>
    </row>
    <row r="31" spans="2:10" s="113" customFormat="1" ht="23.25" customHeight="1">
      <c r="B31" s="287" t="s">
        <v>173</v>
      </c>
      <c r="C31" s="114">
        <v>71</v>
      </c>
      <c r="D31" s="114">
        <v>0</v>
      </c>
      <c r="E31" s="115">
        <f t="shared" si="1"/>
        <v>0</v>
      </c>
      <c r="F31" s="114">
        <f t="shared" si="0"/>
        <v>-71</v>
      </c>
      <c r="H31" s="118">
        <f t="shared" si="2"/>
        <v>0</v>
      </c>
      <c r="I31" s="117">
        <f t="shared" si="3"/>
        <v>0.1</v>
      </c>
      <c r="J31" s="117">
        <f t="shared" si="3"/>
        <v>0</v>
      </c>
    </row>
    <row r="32" spans="2:6" ht="20.25">
      <c r="B32" s="287" t="s">
        <v>174</v>
      </c>
      <c r="C32" s="114">
        <v>0</v>
      </c>
      <c r="D32" s="114">
        <v>0</v>
      </c>
      <c r="E32" s="115"/>
      <c r="F32" s="114">
        <f t="shared" si="0"/>
        <v>0</v>
      </c>
    </row>
    <row r="33" spans="2:6" ht="20.25">
      <c r="B33" s="287" t="s">
        <v>175</v>
      </c>
      <c r="C33" s="114">
        <v>33</v>
      </c>
      <c r="D33" s="114">
        <v>0</v>
      </c>
      <c r="E33" s="115">
        <f t="shared" si="1"/>
        <v>0</v>
      </c>
      <c r="F33" s="114">
        <f t="shared" si="0"/>
        <v>-33</v>
      </c>
    </row>
    <row r="34" spans="2:6" ht="20.25">
      <c r="B34" s="287" t="s">
        <v>176</v>
      </c>
      <c r="C34" s="114">
        <v>23</v>
      </c>
      <c r="D34" s="114">
        <v>5</v>
      </c>
      <c r="E34" s="115">
        <f t="shared" si="1"/>
        <v>21.7</v>
      </c>
      <c r="F34" s="114">
        <f t="shared" si="0"/>
        <v>-18</v>
      </c>
    </row>
    <row r="35" spans="2:6" ht="20.25">
      <c r="B35" s="287" t="s">
        <v>177</v>
      </c>
      <c r="C35" s="114">
        <v>44</v>
      </c>
      <c r="D35" s="114">
        <v>72</v>
      </c>
      <c r="E35" s="115">
        <f t="shared" si="1"/>
        <v>163.6</v>
      </c>
      <c r="F35" s="114">
        <f t="shared" si="0"/>
        <v>28</v>
      </c>
    </row>
    <row r="36" spans="2:6" ht="20.25">
      <c r="B36" s="287" t="s">
        <v>178</v>
      </c>
      <c r="C36" s="114">
        <v>30</v>
      </c>
      <c r="D36" s="114">
        <v>258</v>
      </c>
      <c r="E36" s="115" t="s">
        <v>181</v>
      </c>
      <c r="F36" s="114">
        <f t="shared" si="0"/>
        <v>228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H7" sqref="H7"/>
    </sheetView>
  </sheetViews>
  <sheetFormatPr defaultColWidth="8.8515625" defaultRowHeight="15"/>
  <cols>
    <col min="1" max="1" width="45.57421875" style="50" customWidth="1"/>
    <col min="2" max="3" width="11.57421875" style="50" customWidth="1"/>
    <col min="4" max="4" width="14.28125" style="50" customWidth="1"/>
    <col min="5" max="5" width="15.28125" style="50" customWidth="1"/>
    <col min="6" max="8" width="8.8515625" style="50" customWidth="1"/>
    <col min="9" max="9" width="43.00390625" style="50" customWidth="1"/>
    <col min="10" max="16384" width="8.8515625" style="50" customWidth="1"/>
  </cols>
  <sheetData>
    <row r="1" spans="1:5" s="45" customFormat="1" ht="41.25" customHeight="1">
      <c r="A1" s="221" t="s">
        <v>130</v>
      </c>
      <c r="B1" s="221"/>
      <c r="C1" s="221"/>
      <c r="D1" s="221"/>
      <c r="E1" s="221"/>
    </row>
    <row r="2" spans="1:5" s="45" customFormat="1" ht="18" customHeight="1">
      <c r="A2" s="222" t="s">
        <v>53</v>
      </c>
      <c r="B2" s="222"/>
      <c r="C2" s="222"/>
      <c r="D2" s="222"/>
      <c r="E2" s="222"/>
    </row>
    <row r="3" spans="1:5" s="47" customFormat="1" ht="17.25" customHeight="1" thickBot="1">
      <c r="A3" s="46"/>
      <c r="B3" s="46"/>
      <c r="C3" s="46"/>
      <c r="D3" s="46"/>
      <c r="E3" s="206" t="s">
        <v>147</v>
      </c>
    </row>
    <row r="4" spans="1:5" s="47" customFormat="1" ht="21" customHeight="1">
      <c r="A4" s="223"/>
      <c r="B4" s="225" t="s">
        <v>114</v>
      </c>
      <c r="C4" s="225" t="s">
        <v>115</v>
      </c>
      <c r="D4" s="227" t="s">
        <v>102</v>
      </c>
      <c r="E4" s="228"/>
    </row>
    <row r="5" spans="1:5" s="47" customFormat="1" ht="26.25" customHeight="1">
      <c r="A5" s="224"/>
      <c r="B5" s="226"/>
      <c r="C5" s="226"/>
      <c r="D5" s="123" t="s">
        <v>104</v>
      </c>
      <c r="E5" s="134" t="s">
        <v>4</v>
      </c>
    </row>
    <row r="6" spans="1:5" s="48" customFormat="1" ht="34.5" customHeight="1">
      <c r="A6" s="176" t="s">
        <v>54</v>
      </c>
      <c r="B6" s="177">
        <f>SUM(B7:B25)</f>
        <v>760</v>
      </c>
      <c r="C6" s="177">
        <f>SUM(C7:C25)</f>
        <v>340</v>
      </c>
      <c r="D6" s="178">
        <f>C6-B6</f>
        <v>-420</v>
      </c>
      <c r="E6" s="179">
        <f>ROUND(C6/B6*100,1)</f>
        <v>44.7</v>
      </c>
    </row>
    <row r="7" spans="1:9" ht="39.75" customHeight="1">
      <c r="A7" s="135" t="s">
        <v>55</v>
      </c>
      <c r="B7" s="136">
        <v>85</v>
      </c>
      <c r="C7" s="136">
        <v>86</v>
      </c>
      <c r="D7" s="137">
        <f aca="true" t="shared" si="0" ref="D7:D23">C7-B7</f>
        <v>1</v>
      </c>
      <c r="E7" s="138">
        <f>ROUND(C7/B7*100,1)</f>
        <v>101.2</v>
      </c>
      <c r="F7" s="48"/>
      <c r="G7" s="49"/>
      <c r="I7" s="51"/>
    </row>
    <row r="8" spans="1:9" ht="44.25" customHeight="1">
      <c r="A8" s="135" t="s">
        <v>56</v>
      </c>
      <c r="B8" s="136">
        <v>0</v>
      </c>
      <c r="C8" s="136">
        <v>0</v>
      </c>
      <c r="D8" s="137"/>
      <c r="E8" s="138"/>
      <c r="F8" s="48"/>
      <c r="G8" s="49"/>
      <c r="I8" s="51"/>
    </row>
    <row r="9" spans="1:9" s="52" customFormat="1" ht="27" customHeight="1">
      <c r="A9" s="135" t="s">
        <v>57</v>
      </c>
      <c r="B9" s="136">
        <v>20</v>
      </c>
      <c r="C9" s="136">
        <v>5</v>
      </c>
      <c r="D9" s="137">
        <f t="shared" si="0"/>
        <v>-15</v>
      </c>
      <c r="E9" s="138">
        <f>ROUND(C9/B9*100,1)</f>
        <v>25</v>
      </c>
      <c r="F9" s="48"/>
      <c r="G9" s="49"/>
      <c r="H9" s="50"/>
      <c r="I9" s="51"/>
    </row>
    <row r="10" spans="1:11" ht="43.5" customHeight="1">
      <c r="A10" s="135" t="s">
        <v>58</v>
      </c>
      <c r="B10" s="136">
        <v>0</v>
      </c>
      <c r="C10" s="136">
        <v>0</v>
      </c>
      <c r="D10" s="137"/>
      <c r="E10" s="138"/>
      <c r="F10" s="48"/>
      <c r="G10" s="49"/>
      <c r="I10" s="51"/>
      <c r="K10" s="53"/>
    </row>
    <row r="11" spans="1:9" ht="42" customHeight="1">
      <c r="A11" s="135" t="s">
        <v>59</v>
      </c>
      <c r="B11" s="136">
        <v>0</v>
      </c>
      <c r="C11" s="136">
        <v>0</v>
      </c>
      <c r="D11" s="137"/>
      <c r="E11" s="138"/>
      <c r="F11" s="48"/>
      <c r="G11" s="49"/>
      <c r="I11" s="51"/>
    </row>
    <row r="12" spans="1:9" ht="19.5" customHeight="1">
      <c r="A12" s="135" t="s">
        <v>60</v>
      </c>
      <c r="B12" s="136">
        <v>0</v>
      </c>
      <c r="C12" s="136">
        <v>0</v>
      </c>
      <c r="D12" s="137"/>
      <c r="E12" s="138"/>
      <c r="F12" s="48"/>
      <c r="G12" s="49"/>
      <c r="I12" s="124"/>
    </row>
    <row r="13" spans="1:9" ht="41.25" customHeight="1">
      <c r="A13" s="135" t="s">
        <v>61</v>
      </c>
      <c r="B13" s="136">
        <v>0</v>
      </c>
      <c r="C13" s="136">
        <v>5</v>
      </c>
      <c r="D13" s="137">
        <f t="shared" si="0"/>
        <v>5</v>
      </c>
      <c r="E13" s="138"/>
      <c r="F13" s="48"/>
      <c r="G13" s="49"/>
      <c r="I13" s="51"/>
    </row>
    <row r="14" spans="1:9" ht="41.25" customHeight="1">
      <c r="A14" s="135" t="s">
        <v>62</v>
      </c>
      <c r="B14" s="136">
        <v>9</v>
      </c>
      <c r="C14" s="136">
        <v>0</v>
      </c>
      <c r="D14" s="137">
        <f t="shared" si="0"/>
        <v>-9</v>
      </c>
      <c r="E14" s="138">
        <f>ROUND(C14/B14*100,1)</f>
        <v>0</v>
      </c>
      <c r="F14" s="48"/>
      <c r="G14" s="49"/>
      <c r="I14" s="51"/>
    </row>
    <row r="15" spans="1:9" ht="42" customHeight="1">
      <c r="A15" s="135" t="s">
        <v>63</v>
      </c>
      <c r="B15" s="136">
        <v>0</v>
      </c>
      <c r="C15" s="136">
        <v>0</v>
      </c>
      <c r="D15" s="137"/>
      <c r="E15" s="138"/>
      <c r="F15" s="48"/>
      <c r="G15" s="49"/>
      <c r="I15" s="51"/>
    </row>
    <row r="16" spans="1:9" ht="23.25" customHeight="1">
      <c r="A16" s="135" t="s">
        <v>64</v>
      </c>
      <c r="B16" s="136">
        <v>0</v>
      </c>
      <c r="C16" s="136">
        <v>107</v>
      </c>
      <c r="D16" s="137">
        <f t="shared" si="0"/>
        <v>107</v>
      </c>
      <c r="E16" s="138"/>
      <c r="F16" s="48"/>
      <c r="G16" s="49"/>
      <c r="I16" s="51"/>
    </row>
    <row r="17" spans="1:9" ht="22.5" customHeight="1">
      <c r="A17" s="135" t="s">
        <v>65</v>
      </c>
      <c r="B17" s="136">
        <v>0</v>
      </c>
      <c r="C17" s="136">
        <v>0</v>
      </c>
      <c r="D17" s="137"/>
      <c r="E17" s="138"/>
      <c r="F17" s="48"/>
      <c r="G17" s="49"/>
      <c r="I17" s="51"/>
    </row>
    <row r="18" spans="1:9" ht="22.5" customHeight="1">
      <c r="A18" s="135" t="s">
        <v>66</v>
      </c>
      <c r="B18" s="136">
        <v>10</v>
      </c>
      <c r="C18" s="136">
        <v>0</v>
      </c>
      <c r="D18" s="137">
        <f t="shared" si="0"/>
        <v>-10</v>
      </c>
      <c r="E18" s="138">
        <f>ROUND(C18/B18*100,1)</f>
        <v>0</v>
      </c>
      <c r="F18" s="48"/>
      <c r="G18" s="49"/>
      <c r="I18" s="51"/>
    </row>
    <row r="19" spans="1:9" ht="38.25" customHeight="1">
      <c r="A19" s="135" t="s">
        <v>67</v>
      </c>
      <c r="B19" s="136">
        <v>0</v>
      </c>
      <c r="C19" s="136">
        <v>0</v>
      </c>
      <c r="D19" s="137"/>
      <c r="E19" s="138"/>
      <c r="F19" s="48"/>
      <c r="G19" s="49"/>
      <c r="I19" s="125"/>
    </row>
    <row r="20" spans="1:9" ht="35.25" customHeight="1">
      <c r="A20" s="135" t="s">
        <v>68</v>
      </c>
      <c r="B20" s="136">
        <v>0</v>
      </c>
      <c r="C20" s="136">
        <v>0</v>
      </c>
      <c r="D20" s="137"/>
      <c r="E20" s="138"/>
      <c r="F20" s="48"/>
      <c r="G20" s="49"/>
      <c r="I20" s="51"/>
    </row>
    <row r="21" spans="1:9" ht="41.25" customHeight="1">
      <c r="A21" s="135" t="s">
        <v>69</v>
      </c>
      <c r="B21" s="136">
        <v>563</v>
      </c>
      <c r="C21" s="136">
        <v>0</v>
      </c>
      <c r="D21" s="137">
        <f t="shared" si="0"/>
        <v>-563</v>
      </c>
      <c r="E21" s="138">
        <f>ROUND(C21/B21*100,1)</f>
        <v>0</v>
      </c>
      <c r="F21" s="48"/>
      <c r="G21" s="49"/>
      <c r="I21" s="51"/>
    </row>
    <row r="22" spans="1:9" ht="19.5" customHeight="1">
      <c r="A22" s="135" t="s">
        <v>70</v>
      </c>
      <c r="B22" s="136">
        <v>71</v>
      </c>
      <c r="C22" s="136">
        <v>72</v>
      </c>
      <c r="D22" s="137">
        <f t="shared" si="0"/>
        <v>1</v>
      </c>
      <c r="E22" s="138">
        <f>ROUND(C22/B22*100,1)</f>
        <v>101.4</v>
      </c>
      <c r="F22" s="48"/>
      <c r="G22" s="49"/>
      <c r="I22" s="51"/>
    </row>
    <row r="23" spans="1:9" ht="39" customHeight="1">
      <c r="A23" s="135" t="s">
        <v>71</v>
      </c>
      <c r="B23" s="136">
        <v>2</v>
      </c>
      <c r="C23" s="136">
        <v>65</v>
      </c>
      <c r="D23" s="137">
        <f t="shared" si="0"/>
        <v>63</v>
      </c>
      <c r="E23" s="138">
        <f>ROUND(C23/B23*100,1)</f>
        <v>3250</v>
      </c>
      <c r="F23" s="48"/>
      <c r="G23" s="49"/>
      <c r="I23" s="51"/>
    </row>
    <row r="24" spans="1:9" ht="38.25" customHeight="1">
      <c r="A24" s="135" t="s">
        <v>72</v>
      </c>
      <c r="B24" s="136">
        <v>0</v>
      </c>
      <c r="C24" s="136">
        <v>0</v>
      </c>
      <c r="D24" s="137"/>
      <c r="E24" s="138"/>
      <c r="F24" s="48"/>
      <c r="G24" s="49"/>
      <c r="I24" s="51"/>
    </row>
    <row r="25" spans="1:9" ht="22.5" customHeight="1" thickBot="1">
      <c r="A25" s="139" t="s">
        <v>73</v>
      </c>
      <c r="B25" s="140">
        <v>0</v>
      </c>
      <c r="C25" s="140">
        <v>0</v>
      </c>
      <c r="D25" s="141"/>
      <c r="E25" s="142"/>
      <c r="F25" s="48"/>
      <c r="G25" s="49"/>
      <c r="I25" s="51"/>
    </row>
    <row r="26" spans="1:9" ht="15.75">
      <c r="A26" s="54"/>
      <c r="B26" s="180"/>
      <c r="C26" s="54"/>
      <c r="D26" s="54"/>
      <c r="E26" s="54"/>
      <c r="I26" s="51"/>
    </row>
    <row r="27" spans="1:5" ht="12.75">
      <c r="A27" s="54"/>
      <c r="B27" s="180"/>
      <c r="C27" s="54"/>
      <c r="D27" s="54"/>
      <c r="E27" s="5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H7" sqref="H7"/>
    </sheetView>
  </sheetViews>
  <sheetFormatPr defaultColWidth="8.8515625" defaultRowHeight="15"/>
  <cols>
    <col min="1" max="1" width="52.8515625" style="50" customWidth="1"/>
    <col min="2" max="2" width="21.28125" style="50" customWidth="1"/>
    <col min="3" max="4" width="22.00390625" style="50" customWidth="1"/>
    <col min="5" max="5" width="21.57421875" style="50" customWidth="1"/>
    <col min="6" max="6" width="8.8515625" style="50" customWidth="1"/>
    <col min="7" max="7" width="10.8515625" style="50" bestFit="1" customWidth="1"/>
    <col min="8" max="16384" width="8.8515625" style="50" customWidth="1"/>
  </cols>
  <sheetData>
    <row r="1" spans="1:5" s="45" customFormat="1" ht="49.5" customHeight="1">
      <c r="A1" s="229" t="s">
        <v>128</v>
      </c>
      <c r="B1" s="229"/>
      <c r="C1" s="229"/>
      <c r="D1" s="229"/>
      <c r="E1" s="229"/>
    </row>
    <row r="2" spans="1:5" s="45" customFormat="1" ht="20.25" customHeight="1">
      <c r="A2" s="230" t="s">
        <v>74</v>
      </c>
      <c r="B2" s="230"/>
      <c r="C2" s="230"/>
      <c r="D2" s="230"/>
      <c r="E2" s="230"/>
    </row>
    <row r="3" spans="1:5" s="45" customFormat="1" ht="17.25" customHeight="1" thickBot="1">
      <c r="A3" s="122"/>
      <c r="B3" s="122"/>
      <c r="C3" s="122"/>
      <c r="D3" s="122"/>
      <c r="E3" s="205" t="s">
        <v>147</v>
      </c>
    </row>
    <row r="4" spans="1:5" s="47" customFormat="1" ht="25.5" customHeight="1">
      <c r="A4" s="231"/>
      <c r="B4" s="233" t="s">
        <v>114</v>
      </c>
      <c r="C4" s="233" t="s">
        <v>115</v>
      </c>
      <c r="D4" s="233" t="s">
        <v>102</v>
      </c>
      <c r="E4" s="235"/>
    </row>
    <row r="5" spans="1:5" s="47" customFormat="1" ht="37.5" customHeight="1">
      <c r="A5" s="232"/>
      <c r="B5" s="234"/>
      <c r="C5" s="234"/>
      <c r="D5" s="126" t="s">
        <v>104</v>
      </c>
      <c r="E5" s="127" t="s">
        <v>4</v>
      </c>
    </row>
    <row r="6" spans="1:7" s="55" customFormat="1" ht="34.5" customHeight="1">
      <c r="A6" s="173" t="s">
        <v>54</v>
      </c>
      <c r="B6" s="174">
        <f>SUM(B7:B15)</f>
        <v>760</v>
      </c>
      <c r="C6" s="174">
        <f>SUM(C7:C15)</f>
        <v>340</v>
      </c>
      <c r="D6" s="174">
        <f>C6-B6</f>
        <v>-420</v>
      </c>
      <c r="E6" s="175">
        <f>ROUND(C6/B6*100,1)</f>
        <v>44.7</v>
      </c>
      <c r="G6" s="56"/>
    </row>
    <row r="7" spans="1:11" ht="51" customHeight="1">
      <c r="A7" s="128" t="s">
        <v>75</v>
      </c>
      <c r="B7" s="57">
        <v>234</v>
      </c>
      <c r="C7" s="57">
        <v>52</v>
      </c>
      <c r="D7" s="58">
        <f aca="true" t="shared" si="0" ref="D7:D15">C7-B7</f>
        <v>-182</v>
      </c>
      <c r="E7" s="129">
        <f aca="true" t="shared" si="1" ref="E7:E15">ROUND(C7/B7*100,1)</f>
        <v>22.2</v>
      </c>
      <c r="G7" s="56"/>
      <c r="H7" s="59"/>
      <c r="K7" s="59"/>
    </row>
    <row r="8" spans="1:11" ht="35.25" customHeight="1">
      <c r="A8" s="128" t="s">
        <v>76</v>
      </c>
      <c r="B8" s="57">
        <v>349</v>
      </c>
      <c r="C8" s="57">
        <v>110</v>
      </c>
      <c r="D8" s="58">
        <f t="shared" si="0"/>
        <v>-239</v>
      </c>
      <c r="E8" s="129">
        <f t="shared" si="1"/>
        <v>31.5</v>
      </c>
      <c r="G8" s="56"/>
      <c r="H8" s="59"/>
      <c r="K8" s="59"/>
    </row>
    <row r="9" spans="1:11" s="52" customFormat="1" ht="25.5" customHeight="1">
      <c r="A9" s="128" t="s">
        <v>77</v>
      </c>
      <c r="B9" s="57">
        <v>37</v>
      </c>
      <c r="C9" s="57">
        <v>58</v>
      </c>
      <c r="D9" s="58">
        <f t="shared" si="0"/>
        <v>21</v>
      </c>
      <c r="E9" s="129">
        <f t="shared" si="1"/>
        <v>156.8</v>
      </c>
      <c r="F9" s="50"/>
      <c r="G9" s="56"/>
      <c r="H9" s="59"/>
      <c r="I9" s="50"/>
      <c r="K9" s="59"/>
    </row>
    <row r="10" spans="1:11" ht="36.75" customHeight="1">
      <c r="A10" s="128" t="s">
        <v>78</v>
      </c>
      <c r="B10" s="57">
        <v>6</v>
      </c>
      <c r="C10" s="57">
        <v>15</v>
      </c>
      <c r="D10" s="58">
        <f t="shared" si="0"/>
        <v>9</v>
      </c>
      <c r="E10" s="129">
        <f t="shared" si="1"/>
        <v>250</v>
      </c>
      <c r="G10" s="56"/>
      <c r="H10" s="59"/>
      <c r="K10" s="59"/>
    </row>
    <row r="11" spans="1:11" ht="28.5" customHeight="1">
      <c r="A11" s="128" t="s">
        <v>79</v>
      </c>
      <c r="B11" s="57">
        <v>22</v>
      </c>
      <c r="C11" s="57">
        <v>10</v>
      </c>
      <c r="D11" s="58">
        <f t="shared" si="0"/>
        <v>-12</v>
      </c>
      <c r="E11" s="129">
        <f t="shared" si="1"/>
        <v>45.5</v>
      </c>
      <c r="G11" s="56"/>
      <c r="H11" s="59"/>
      <c r="K11" s="59"/>
    </row>
    <row r="12" spans="1:11" ht="59.25" customHeight="1">
      <c r="A12" s="128" t="s">
        <v>80</v>
      </c>
      <c r="B12" s="57">
        <v>12</v>
      </c>
      <c r="C12" s="57">
        <v>0</v>
      </c>
      <c r="D12" s="58">
        <f t="shared" si="0"/>
        <v>-12</v>
      </c>
      <c r="E12" s="129">
        <f t="shared" si="1"/>
        <v>0</v>
      </c>
      <c r="G12" s="56"/>
      <c r="H12" s="59"/>
      <c r="K12" s="59"/>
    </row>
    <row r="13" spans="1:18" ht="30.75" customHeight="1">
      <c r="A13" s="128" t="s">
        <v>81</v>
      </c>
      <c r="B13" s="57">
        <v>11</v>
      </c>
      <c r="C13" s="57">
        <v>10</v>
      </c>
      <c r="D13" s="58">
        <f t="shared" si="0"/>
        <v>-1</v>
      </c>
      <c r="E13" s="129">
        <f t="shared" si="1"/>
        <v>90.9</v>
      </c>
      <c r="G13" s="56"/>
      <c r="H13" s="59"/>
      <c r="K13" s="59"/>
      <c r="R13" s="60"/>
    </row>
    <row r="14" spans="1:18" ht="75" customHeight="1">
      <c r="A14" s="128" t="s">
        <v>82</v>
      </c>
      <c r="B14" s="57">
        <v>54</v>
      </c>
      <c r="C14" s="57">
        <v>49</v>
      </c>
      <c r="D14" s="58">
        <f t="shared" si="0"/>
        <v>-5</v>
      </c>
      <c r="E14" s="129">
        <f t="shared" si="1"/>
        <v>90.7</v>
      </c>
      <c r="G14" s="56"/>
      <c r="H14" s="59"/>
      <c r="K14" s="59"/>
      <c r="R14" s="60"/>
    </row>
    <row r="15" spans="1:18" ht="33" customHeight="1" thickBot="1">
      <c r="A15" s="130" t="s">
        <v>83</v>
      </c>
      <c r="B15" s="131">
        <v>35</v>
      </c>
      <c r="C15" s="131">
        <v>36</v>
      </c>
      <c r="D15" s="132">
        <f t="shared" si="0"/>
        <v>1</v>
      </c>
      <c r="E15" s="133">
        <f t="shared" si="1"/>
        <v>102.9</v>
      </c>
      <c r="G15" s="56"/>
      <c r="H15" s="59"/>
      <c r="K15" s="59"/>
      <c r="R15" s="60"/>
    </row>
    <row r="16" spans="1:18" ht="12.75">
      <c r="A16" s="54"/>
      <c r="B16" s="54"/>
      <c r="C16" s="54"/>
      <c r="D16" s="54"/>
      <c r="R16" s="60"/>
    </row>
    <row r="17" spans="1:18" ht="12.75">
      <c r="A17" s="54"/>
      <c r="B17" s="54"/>
      <c r="C17" s="54"/>
      <c r="D17" s="54"/>
      <c r="R17" s="60"/>
    </row>
    <row r="18" ht="12.75">
      <c r="R18" s="60"/>
    </row>
    <row r="19" ht="12.75">
      <c r="R19" s="60"/>
    </row>
    <row r="20" ht="12.75">
      <c r="R20" s="60"/>
    </row>
    <row r="21" ht="12.75">
      <c r="R21" s="6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">
      <pane xSplit="1" ySplit="4" topLeftCell="B23" activePane="bottomRight" state="frozen"/>
      <selection pane="topLeft" activeCell="T9" sqref="T9"/>
      <selection pane="topRight" activeCell="T9" sqref="T9"/>
      <selection pane="bottomLeft" activeCell="T9" sqref="T9"/>
      <selection pane="bottomRight" activeCell="G27" sqref="G27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36" t="s">
        <v>129</v>
      </c>
      <c r="B1" s="236"/>
      <c r="C1" s="236"/>
      <c r="D1" s="236"/>
      <c r="E1" s="236"/>
    </row>
    <row r="2" spans="1:5" ht="27" customHeight="1">
      <c r="A2" s="237" t="s">
        <v>116</v>
      </c>
      <c r="B2" s="237"/>
      <c r="C2" s="237"/>
      <c r="D2" s="237"/>
      <c r="E2" s="237"/>
    </row>
    <row r="3" spans="1:6" ht="18" customHeight="1">
      <c r="A3" s="238" t="s">
        <v>0</v>
      </c>
      <c r="B3" s="238" t="s">
        <v>114</v>
      </c>
      <c r="C3" s="238" t="s">
        <v>115</v>
      </c>
      <c r="D3" s="239" t="s">
        <v>3</v>
      </c>
      <c r="E3" s="239"/>
      <c r="F3" s="2"/>
    </row>
    <row r="4" spans="1:6" ht="50.25" customHeight="1">
      <c r="A4" s="238"/>
      <c r="B4" s="238"/>
      <c r="C4" s="238"/>
      <c r="D4" s="44" t="s">
        <v>4</v>
      </c>
      <c r="E4" s="72" t="s">
        <v>123</v>
      </c>
      <c r="F4" s="2"/>
    </row>
    <row r="5" spans="1:6" ht="27.75" customHeight="1">
      <c r="A5" s="73" t="s">
        <v>135</v>
      </c>
      <c r="B5" s="64">
        <v>30539</v>
      </c>
      <c r="C5" s="64">
        <v>25956</v>
      </c>
      <c r="D5" s="62">
        <f aca="true" t="shared" si="0" ref="D5:D19">ROUND(C5/B5*100,1)</f>
        <v>85</v>
      </c>
      <c r="E5" s="146">
        <f aca="true" t="shared" si="1" ref="E5:E18">C5-B5</f>
        <v>-4583</v>
      </c>
      <c r="F5" s="1" t="s">
        <v>5</v>
      </c>
    </row>
    <row r="6" spans="1:5" ht="24.75" customHeight="1">
      <c r="A6" s="74" t="s">
        <v>6</v>
      </c>
      <c r="B6" s="148">
        <v>6364</v>
      </c>
      <c r="C6" s="148">
        <v>5610</v>
      </c>
      <c r="D6" s="67">
        <f t="shared" si="0"/>
        <v>88.2</v>
      </c>
      <c r="E6" s="147">
        <f t="shared" si="1"/>
        <v>-754</v>
      </c>
    </row>
    <row r="7" spans="1:7" ht="33" customHeight="1">
      <c r="A7" s="73" t="s">
        <v>136</v>
      </c>
      <c r="B7" s="64">
        <v>1258</v>
      </c>
      <c r="C7" s="71">
        <v>1275</v>
      </c>
      <c r="D7" s="62">
        <f t="shared" si="0"/>
        <v>101.4</v>
      </c>
      <c r="E7" s="146">
        <f t="shared" si="1"/>
        <v>17</v>
      </c>
      <c r="F7" s="3"/>
      <c r="G7" s="4"/>
    </row>
    <row r="8" spans="1:7" ht="31.5">
      <c r="A8" s="75" t="s">
        <v>133</v>
      </c>
      <c r="B8" s="148">
        <v>499</v>
      </c>
      <c r="C8" s="149">
        <v>559</v>
      </c>
      <c r="D8" s="62">
        <f t="shared" si="0"/>
        <v>112</v>
      </c>
      <c r="E8" s="146">
        <f t="shared" si="1"/>
        <v>60</v>
      </c>
      <c r="F8" s="3"/>
      <c r="G8" s="4"/>
    </row>
    <row r="9" spans="1:7" ht="33" customHeight="1">
      <c r="A9" s="76" t="s">
        <v>7</v>
      </c>
      <c r="B9" s="69">
        <v>39.66613672496025</v>
      </c>
      <c r="C9" s="69">
        <v>43.84313725490196</v>
      </c>
      <c r="D9" s="243" t="s">
        <v>127</v>
      </c>
      <c r="E9" s="244"/>
      <c r="F9" s="5"/>
      <c r="G9" s="4"/>
    </row>
    <row r="10" spans="1:7" ht="33" customHeight="1">
      <c r="A10" s="74" t="s">
        <v>134</v>
      </c>
      <c r="B10" s="150">
        <v>2</v>
      </c>
      <c r="C10" s="150">
        <v>4</v>
      </c>
      <c r="D10" s="67">
        <f t="shared" si="0"/>
        <v>200</v>
      </c>
      <c r="E10" s="154">
        <f t="shared" si="1"/>
        <v>2</v>
      </c>
      <c r="F10" s="5"/>
      <c r="G10" s="4"/>
    </row>
    <row r="11" spans="1:7" ht="36" customHeight="1">
      <c r="A11" s="74" t="s">
        <v>137</v>
      </c>
      <c r="B11" s="150">
        <v>48</v>
      </c>
      <c r="C11" s="150">
        <v>37</v>
      </c>
      <c r="D11" s="67">
        <f t="shared" si="0"/>
        <v>77.1</v>
      </c>
      <c r="E11" s="154">
        <f t="shared" si="1"/>
        <v>-11</v>
      </c>
      <c r="F11" s="5"/>
      <c r="G11" s="4"/>
    </row>
    <row r="12" spans="1:5" ht="33" customHeight="1">
      <c r="A12" s="74" t="s">
        <v>138</v>
      </c>
      <c r="B12" s="151">
        <v>489</v>
      </c>
      <c r="C12" s="150">
        <v>384</v>
      </c>
      <c r="D12" s="67">
        <f t="shared" si="0"/>
        <v>78.5</v>
      </c>
      <c r="E12" s="154">
        <f t="shared" si="1"/>
        <v>-105</v>
      </c>
    </row>
    <row r="13" spans="1:5" ht="16.5" customHeight="1">
      <c r="A13" s="74" t="s">
        <v>139</v>
      </c>
      <c r="B13" s="151">
        <v>2</v>
      </c>
      <c r="C13" s="150">
        <v>8</v>
      </c>
      <c r="D13" s="67">
        <f>ROUND(C13/B13*100,1)</f>
        <v>400</v>
      </c>
      <c r="E13" s="154">
        <f>C13-B13</f>
        <v>6</v>
      </c>
    </row>
    <row r="14" spans="1:5" ht="17.25" customHeight="1">
      <c r="A14" s="74" t="s">
        <v>140</v>
      </c>
      <c r="B14" s="151">
        <v>0</v>
      </c>
      <c r="C14" s="150">
        <v>0</v>
      </c>
      <c r="D14" s="67"/>
      <c r="E14" s="68"/>
    </row>
    <row r="15" spans="1:6" ht="33.75" customHeight="1">
      <c r="A15" s="73" t="s">
        <v>141</v>
      </c>
      <c r="B15" s="152">
        <v>311</v>
      </c>
      <c r="C15" s="153">
        <v>217</v>
      </c>
      <c r="D15" s="62">
        <f t="shared" si="0"/>
        <v>69.8</v>
      </c>
      <c r="E15" s="146">
        <f t="shared" si="1"/>
        <v>-94</v>
      </c>
      <c r="F15" s="6"/>
    </row>
    <row r="16" spans="1:6" ht="31.5">
      <c r="A16" s="74" t="s">
        <v>142</v>
      </c>
      <c r="B16" s="150">
        <v>1219</v>
      </c>
      <c r="C16" s="150">
        <v>1233</v>
      </c>
      <c r="D16" s="70">
        <f t="shared" si="0"/>
        <v>101.1</v>
      </c>
      <c r="E16" s="147">
        <f t="shared" si="1"/>
        <v>14</v>
      </c>
      <c r="F16" s="7"/>
    </row>
    <row r="17" spans="1:11" ht="15.75">
      <c r="A17" s="73" t="s">
        <v>19</v>
      </c>
      <c r="B17" s="152">
        <v>2447</v>
      </c>
      <c r="C17" s="152">
        <v>2854</v>
      </c>
      <c r="D17" s="62">
        <f t="shared" si="0"/>
        <v>116.6</v>
      </c>
      <c r="E17" s="146">
        <f t="shared" si="1"/>
        <v>407</v>
      </c>
      <c r="F17" s="7"/>
      <c r="K17" s="8"/>
    </row>
    <row r="18" spans="1:6" ht="16.5" customHeight="1">
      <c r="A18" s="74" t="s">
        <v>6</v>
      </c>
      <c r="B18" s="151">
        <v>1985</v>
      </c>
      <c r="C18" s="151">
        <v>2026</v>
      </c>
      <c r="D18" s="67">
        <f t="shared" si="0"/>
        <v>102.1</v>
      </c>
      <c r="E18" s="147">
        <f t="shared" si="1"/>
        <v>41</v>
      </c>
      <c r="F18" s="7"/>
    </row>
    <row r="19" spans="1:6" ht="37.5" customHeight="1">
      <c r="A19" s="73" t="s">
        <v>118</v>
      </c>
      <c r="B19" s="71">
        <v>2017</v>
      </c>
      <c r="C19" s="64">
        <v>2391</v>
      </c>
      <c r="D19" s="67">
        <f t="shared" si="0"/>
        <v>118.5</v>
      </c>
      <c r="E19" s="155">
        <v>374</v>
      </c>
      <c r="F19" s="7"/>
    </row>
    <row r="20" spans="1:5" ht="9" customHeight="1">
      <c r="A20" s="245" t="s">
        <v>117</v>
      </c>
      <c r="B20" s="245"/>
      <c r="C20" s="245"/>
      <c r="D20" s="245"/>
      <c r="E20" s="245"/>
    </row>
    <row r="21" spans="1:5" ht="21.75" customHeight="1">
      <c r="A21" s="246"/>
      <c r="B21" s="246"/>
      <c r="C21" s="246"/>
      <c r="D21" s="246"/>
      <c r="E21" s="246"/>
    </row>
    <row r="22" spans="1:5" ht="12.75" customHeight="1">
      <c r="A22" s="238" t="s">
        <v>0</v>
      </c>
      <c r="B22" s="247" t="s">
        <v>2</v>
      </c>
      <c r="C22" s="247" t="s">
        <v>107</v>
      </c>
      <c r="D22" s="248" t="s">
        <v>3</v>
      </c>
      <c r="E22" s="249"/>
    </row>
    <row r="23" spans="1:5" ht="48.75" customHeight="1">
      <c r="A23" s="238"/>
      <c r="B23" s="247"/>
      <c r="C23" s="247"/>
      <c r="D23" s="44" t="s">
        <v>4</v>
      </c>
      <c r="E23" s="61" t="s">
        <v>126</v>
      </c>
    </row>
    <row r="24" spans="1:8" ht="26.25" customHeight="1">
      <c r="A24" s="73" t="s">
        <v>143</v>
      </c>
      <c r="B24" s="71">
        <v>28281</v>
      </c>
      <c r="C24" s="64">
        <v>23757</v>
      </c>
      <c r="D24" s="62">
        <f>ROUND(C24/B24*100,1)</f>
        <v>84</v>
      </c>
      <c r="E24" s="146">
        <f>C24-B24</f>
        <v>-4524</v>
      </c>
      <c r="G24" s="9"/>
      <c r="H24" s="9"/>
    </row>
    <row r="25" spans="1:5" ht="31.5">
      <c r="A25" s="73" t="s">
        <v>144</v>
      </c>
      <c r="B25" s="71">
        <v>25127</v>
      </c>
      <c r="C25" s="64">
        <v>20892</v>
      </c>
      <c r="D25" s="62">
        <f>ROUND(C25/B25*100,1)</f>
        <v>83.1</v>
      </c>
      <c r="E25" s="146">
        <f>C25-B25</f>
        <v>-4235</v>
      </c>
    </row>
    <row r="26" spans="1:5" ht="24" customHeight="1">
      <c r="A26" s="73" t="s">
        <v>145</v>
      </c>
      <c r="B26" s="64">
        <v>960</v>
      </c>
      <c r="C26" s="64">
        <v>1416</v>
      </c>
      <c r="D26" s="62">
        <f>ROUND(C26/B26*100,1)</f>
        <v>147.5</v>
      </c>
      <c r="E26" s="44">
        <f>C26-B26</f>
        <v>456</v>
      </c>
    </row>
    <row r="27" spans="1:5" ht="34.5" customHeight="1">
      <c r="A27" s="73" t="s">
        <v>146</v>
      </c>
      <c r="B27" s="64" t="s">
        <v>9</v>
      </c>
      <c r="C27" s="64">
        <v>900</v>
      </c>
      <c r="D27" s="62" t="s">
        <v>9</v>
      </c>
      <c r="E27" s="44" t="s">
        <v>9</v>
      </c>
    </row>
    <row r="28" spans="1:10" ht="24.75" customHeight="1">
      <c r="A28" s="77" t="s">
        <v>10</v>
      </c>
      <c r="B28" s="64">
        <v>3377</v>
      </c>
      <c r="C28" s="64">
        <v>4676</v>
      </c>
      <c r="D28" s="63">
        <f>ROUND(C28/B28*100,1)</f>
        <v>138.5</v>
      </c>
      <c r="E28" s="65" t="s">
        <v>124</v>
      </c>
      <c r="F28" s="7"/>
      <c r="G28" s="7"/>
      <c r="I28" s="7"/>
      <c r="J28" s="10"/>
    </row>
    <row r="29" spans="1:5" ht="24.75" customHeight="1">
      <c r="A29" s="73" t="s">
        <v>11</v>
      </c>
      <c r="B29" s="66">
        <v>29</v>
      </c>
      <c r="C29" s="66">
        <v>17</v>
      </c>
      <c r="D29" s="240" t="s">
        <v>125</v>
      </c>
      <c r="E29" s="241"/>
    </row>
    <row r="30" spans="1:5" ht="33" customHeight="1">
      <c r="A30" s="242"/>
      <c r="B30" s="242"/>
      <c r="C30" s="242"/>
      <c r="D30" s="242"/>
      <c r="E30" s="242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J42"/>
  <sheetViews>
    <sheetView tabSelected="1" view="pageBreakPreview" zoomScale="75" zoomScaleNormal="66" zoomScaleSheetLayoutView="75" zoomScalePageLayoutView="0" workbookViewId="0" topLeftCell="A1">
      <selection activeCell="A10" sqref="A10"/>
    </sheetView>
  </sheetViews>
  <sheetFormatPr defaultColWidth="9.140625" defaultRowHeight="15"/>
  <cols>
    <col min="1" max="1" width="19.28125" style="14" customWidth="1"/>
    <col min="2" max="3" width="8.8515625" style="14" customWidth="1"/>
    <col min="4" max="4" width="6.00390625" style="14" customWidth="1"/>
    <col min="5" max="5" width="8.140625" style="14" customWidth="1"/>
    <col min="6" max="7" width="8.28125" style="14" customWidth="1"/>
    <col min="8" max="8" width="6.421875" style="14" customWidth="1"/>
    <col min="9" max="9" width="8.28125" style="14" customWidth="1"/>
    <col min="10" max="10" width="8.7109375" style="14" customWidth="1"/>
    <col min="11" max="11" width="8.8515625" style="14" customWidth="1"/>
    <col min="12" max="12" width="7.421875" style="14" customWidth="1"/>
    <col min="13" max="13" width="7.7109375" style="14" customWidth="1"/>
    <col min="14" max="14" width="7.421875" style="14" customWidth="1"/>
    <col min="15" max="15" width="8.00390625" style="14" customWidth="1"/>
    <col min="16" max="16" width="7.421875" style="14" customWidth="1"/>
    <col min="17" max="17" width="7.140625" style="14" customWidth="1"/>
    <col min="18" max="18" width="7.8515625" style="14" customWidth="1"/>
    <col min="19" max="19" width="7.57421875" style="14" customWidth="1"/>
    <col min="20" max="20" width="6.421875" style="14" customWidth="1"/>
    <col min="21" max="21" width="8.421875" style="14" customWidth="1"/>
    <col min="22" max="22" width="8.57421875" style="14" customWidth="1"/>
    <col min="23" max="23" width="8.8515625" style="14" customWidth="1"/>
    <col min="24" max="24" width="6.421875" style="14" customWidth="1"/>
    <col min="25" max="25" width="8.421875" style="14" customWidth="1"/>
    <col min="26" max="26" width="8.57421875" style="14" customWidth="1"/>
    <col min="27" max="27" width="8.7109375" style="14" customWidth="1"/>
    <col min="28" max="28" width="6.28125" style="14" customWidth="1"/>
    <col min="29" max="29" width="8.28125" style="14" customWidth="1"/>
    <col min="30" max="30" width="7.7109375" style="14" customWidth="1"/>
    <col min="31" max="31" width="8.7109375" style="14" customWidth="1"/>
    <col min="32" max="32" width="6.7109375" style="14" customWidth="1"/>
    <col min="33" max="33" width="9.28125" style="14" customWidth="1"/>
    <col min="34" max="34" width="7.421875" style="14" customWidth="1"/>
    <col min="35" max="35" width="7.28125" style="14" customWidth="1"/>
    <col min="36" max="36" width="7.421875" style="14" customWidth="1"/>
    <col min="37" max="37" width="6.8515625" style="14" customWidth="1"/>
    <col min="38" max="38" width="7.28125" style="14" customWidth="1"/>
    <col min="39" max="39" width="7.8515625" style="14" customWidth="1"/>
    <col min="40" max="40" width="7.421875" style="14" customWidth="1"/>
    <col min="41" max="41" width="6.57421875" style="14" customWidth="1"/>
    <col min="42" max="42" width="8.7109375" style="14" customWidth="1"/>
    <col min="43" max="43" width="8.28125" style="14" customWidth="1"/>
    <col min="44" max="44" width="6.7109375" style="14" customWidth="1"/>
    <col min="45" max="45" width="7.421875" style="14" customWidth="1"/>
    <col min="46" max="46" width="8.421875" style="14" customWidth="1"/>
    <col min="47" max="47" width="9.00390625" style="14" customWidth="1"/>
    <col min="48" max="48" width="6.00390625" style="14" customWidth="1"/>
    <col min="49" max="49" width="8.00390625" style="14" customWidth="1"/>
    <col min="50" max="50" width="8.7109375" style="14" customWidth="1"/>
    <col min="51" max="51" width="9.00390625" style="14" customWidth="1"/>
    <col min="52" max="52" width="6.421875" style="14" customWidth="1"/>
    <col min="53" max="53" width="8.00390625" style="14" customWidth="1"/>
    <col min="54" max="56" width="7.140625" style="14" customWidth="1"/>
    <col min="57" max="58" width="8.421875" style="14" customWidth="1"/>
    <col min="59" max="59" width="7.421875" style="14" customWidth="1"/>
    <col min="60" max="60" width="7.8515625" style="14" customWidth="1"/>
    <col min="61" max="61" width="8.00390625" style="14" customWidth="1"/>
    <col min="62" max="16384" width="9.140625" style="14" customWidth="1"/>
  </cols>
  <sheetData>
    <row r="1" spans="1:57" ht="21.75" customHeight="1">
      <c r="A1" s="11"/>
      <c r="B1" s="272" t="s">
        <v>12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</row>
    <row r="2" spans="1:60" ht="21.75" customHeight="1">
      <c r="A2" s="17"/>
      <c r="B2" s="273" t="s">
        <v>119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6"/>
      <c r="AM2" s="19"/>
      <c r="AN2" s="19"/>
      <c r="AO2" s="19"/>
      <c r="AP2" s="19"/>
      <c r="AQ2" s="16" t="s">
        <v>13</v>
      </c>
      <c r="AR2" s="19"/>
      <c r="AS2" s="19"/>
      <c r="AT2" s="20"/>
      <c r="AU2" s="20"/>
      <c r="AV2" s="20"/>
      <c r="AW2" s="20"/>
      <c r="AX2" s="20"/>
      <c r="AY2" s="16"/>
      <c r="BB2" s="16"/>
      <c r="BH2" s="16" t="s">
        <v>13</v>
      </c>
    </row>
    <row r="3" spans="1:61" ht="11.25" customHeight="1">
      <c r="A3" s="250"/>
      <c r="B3" s="253" t="s">
        <v>108</v>
      </c>
      <c r="C3" s="253"/>
      <c r="D3" s="253"/>
      <c r="E3" s="253"/>
      <c r="F3" s="255" t="s">
        <v>109</v>
      </c>
      <c r="G3" s="256"/>
      <c r="H3" s="256"/>
      <c r="I3" s="257"/>
      <c r="J3" s="255" t="s">
        <v>14</v>
      </c>
      <c r="K3" s="256"/>
      <c r="L3" s="256"/>
      <c r="M3" s="257"/>
      <c r="N3" s="255" t="s">
        <v>110</v>
      </c>
      <c r="O3" s="256"/>
      <c r="P3" s="256"/>
      <c r="Q3" s="257"/>
      <c r="R3" s="255" t="s">
        <v>15</v>
      </c>
      <c r="S3" s="256"/>
      <c r="T3" s="256"/>
      <c r="U3" s="257"/>
      <c r="V3" s="255" t="s">
        <v>16</v>
      </c>
      <c r="W3" s="256"/>
      <c r="X3" s="256"/>
      <c r="Y3" s="257"/>
      <c r="Z3" s="268" t="s">
        <v>111</v>
      </c>
      <c r="AA3" s="269"/>
      <c r="AB3" s="269"/>
      <c r="AC3" s="269"/>
      <c r="AD3" s="269"/>
      <c r="AE3" s="269"/>
      <c r="AF3" s="269"/>
      <c r="AG3" s="270"/>
      <c r="AH3" s="255" t="s">
        <v>17</v>
      </c>
      <c r="AI3" s="256"/>
      <c r="AJ3" s="256"/>
      <c r="AK3" s="257"/>
      <c r="AL3" s="271" t="s">
        <v>18</v>
      </c>
      <c r="AM3" s="271"/>
      <c r="AN3" s="271"/>
      <c r="AO3" s="271"/>
      <c r="AP3" s="253" t="s">
        <v>19</v>
      </c>
      <c r="AQ3" s="253"/>
      <c r="AR3" s="253"/>
      <c r="AS3" s="253"/>
      <c r="AT3" s="255" t="s">
        <v>20</v>
      </c>
      <c r="AU3" s="256"/>
      <c r="AV3" s="256"/>
      <c r="AW3" s="257"/>
      <c r="AX3" s="253" t="s">
        <v>21</v>
      </c>
      <c r="AY3" s="253"/>
      <c r="AZ3" s="253"/>
      <c r="BA3" s="253"/>
      <c r="BB3" s="274" t="s">
        <v>120</v>
      </c>
      <c r="BC3" s="275"/>
      <c r="BD3" s="276"/>
      <c r="BE3" s="255" t="s">
        <v>22</v>
      </c>
      <c r="BF3" s="256"/>
      <c r="BG3" s="256"/>
      <c r="BH3" s="256"/>
      <c r="BI3" s="257"/>
    </row>
    <row r="4" spans="1:61" ht="38.25" customHeight="1">
      <c r="A4" s="251"/>
      <c r="B4" s="253"/>
      <c r="C4" s="253"/>
      <c r="D4" s="253"/>
      <c r="E4" s="253"/>
      <c r="F4" s="258"/>
      <c r="G4" s="259"/>
      <c r="H4" s="259"/>
      <c r="I4" s="260"/>
      <c r="J4" s="258"/>
      <c r="K4" s="259"/>
      <c r="L4" s="259"/>
      <c r="M4" s="260"/>
      <c r="N4" s="258"/>
      <c r="O4" s="259"/>
      <c r="P4" s="259"/>
      <c r="Q4" s="260"/>
      <c r="R4" s="258"/>
      <c r="S4" s="259"/>
      <c r="T4" s="259"/>
      <c r="U4" s="260"/>
      <c r="V4" s="258"/>
      <c r="W4" s="259"/>
      <c r="X4" s="259"/>
      <c r="Y4" s="260"/>
      <c r="Z4" s="270" t="s">
        <v>112</v>
      </c>
      <c r="AA4" s="253"/>
      <c r="AB4" s="253"/>
      <c r="AC4" s="253"/>
      <c r="AD4" s="255" t="s">
        <v>113</v>
      </c>
      <c r="AE4" s="256"/>
      <c r="AF4" s="256"/>
      <c r="AG4" s="257"/>
      <c r="AH4" s="258"/>
      <c r="AI4" s="259"/>
      <c r="AJ4" s="259"/>
      <c r="AK4" s="260"/>
      <c r="AL4" s="271"/>
      <c r="AM4" s="271"/>
      <c r="AN4" s="271"/>
      <c r="AO4" s="271"/>
      <c r="AP4" s="253"/>
      <c r="AQ4" s="253"/>
      <c r="AR4" s="253"/>
      <c r="AS4" s="253"/>
      <c r="AT4" s="258"/>
      <c r="AU4" s="259"/>
      <c r="AV4" s="259"/>
      <c r="AW4" s="260"/>
      <c r="AX4" s="253"/>
      <c r="AY4" s="253"/>
      <c r="AZ4" s="253"/>
      <c r="BA4" s="253"/>
      <c r="BB4" s="277"/>
      <c r="BC4" s="278"/>
      <c r="BD4" s="279"/>
      <c r="BE4" s="258"/>
      <c r="BF4" s="259"/>
      <c r="BG4" s="259"/>
      <c r="BH4" s="259"/>
      <c r="BI4" s="260"/>
    </row>
    <row r="5" spans="1:61" ht="33" customHeight="1">
      <c r="A5" s="251"/>
      <c r="B5" s="254"/>
      <c r="C5" s="254"/>
      <c r="D5" s="254"/>
      <c r="E5" s="254"/>
      <c r="F5" s="258"/>
      <c r="G5" s="259"/>
      <c r="H5" s="259"/>
      <c r="I5" s="260"/>
      <c r="J5" s="261"/>
      <c r="K5" s="262"/>
      <c r="L5" s="262"/>
      <c r="M5" s="263"/>
      <c r="N5" s="261"/>
      <c r="O5" s="262"/>
      <c r="P5" s="262"/>
      <c r="Q5" s="263"/>
      <c r="R5" s="261"/>
      <c r="S5" s="262"/>
      <c r="T5" s="262"/>
      <c r="U5" s="263"/>
      <c r="V5" s="261"/>
      <c r="W5" s="262"/>
      <c r="X5" s="262"/>
      <c r="Y5" s="263"/>
      <c r="Z5" s="270"/>
      <c r="AA5" s="253"/>
      <c r="AB5" s="253"/>
      <c r="AC5" s="253"/>
      <c r="AD5" s="261"/>
      <c r="AE5" s="262"/>
      <c r="AF5" s="262"/>
      <c r="AG5" s="263"/>
      <c r="AH5" s="261"/>
      <c r="AI5" s="262"/>
      <c r="AJ5" s="262"/>
      <c r="AK5" s="263"/>
      <c r="AL5" s="271"/>
      <c r="AM5" s="271"/>
      <c r="AN5" s="271"/>
      <c r="AO5" s="271"/>
      <c r="AP5" s="253"/>
      <c r="AQ5" s="253"/>
      <c r="AR5" s="253"/>
      <c r="AS5" s="253"/>
      <c r="AT5" s="261"/>
      <c r="AU5" s="262"/>
      <c r="AV5" s="262"/>
      <c r="AW5" s="263"/>
      <c r="AX5" s="253"/>
      <c r="AY5" s="253"/>
      <c r="AZ5" s="253"/>
      <c r="BA5" s="253"/>
      <c r="BB5" s="280"/>
      <c r="BC5" s="281"/>
      <c r="BD5" s="282"/>
      <c r="BE5" s="261"/>
      <c r="BF5" s="262"/>
      <c r="BG5" s="262"/>
      <c r="BH5" s="262"/>
      <c r="BI5" s="263"/>
    </row>
    <row r="6" spans="1:61" ht="35.25" customHeight="1">
      <c r="A6" s="251"/>
      <c r="B6" s="264">
        <v>2017</v>
      </c>
      <c r="C6" s="265">
        <v>2018</v>
      </c>
      <c r="D6" s="267" t="s">
        <v>23</v>
      </c>
      <c r="E6" s="267"/>
      <c r="F6" s="264">
        <v>2017</v>
      </c>
      <c r="G6" s="265">
        <v>2018</v>
      </c>
      <c r="H6" s="267" t="s">
        <v>23</v>
      </c>
      <c r="I6" s="267"/>
      <c r="J6" s="264">
        <v>2017</v>
      </c>
      <c r="K6" s="265">
        <v>2018</v>
      </c>
      <c r="L6" s="284" t="s">
        <v>23</v>
      </c>
      <c r="M6" s="285"/>
      <c r="N6" s="264">
        <v>2017</v>
      </c>
      <c r="O6" s="265">
        <v>2018</v>
      </c>
      <c r="P6" s="267" t="s">
        <v>23</v>
      </c>
      <c r="Q6" s="267"/>
      <c r="R6" s="264">
        <v>2017</v>
      </c>
      <c r="S6" s="265">
        <v>2018</v>
      </c>
      <c r="T6" s="283" t="s">
        <v>23</v>
      </c>
      <c r="U6" s="283"/>
      <c r="V6" s="264">
        <v>2017</v>
      </c>
      <c r="W6" s="265">
        <v>2018</v>
      </c>
      <c r="X6" s="267" t="s">
        <v>23</v>
      </c>
      <c r="Y6" s="267"/>
      <c r="Z6" s="264">
        <v>2017</v>
      </c>
      <c r="AA6" s="265">
        <v>2018</v>
      </c>
      <c r="AB6" s="267" t="s">
        <v>23</v>
      </c>
      <c r="AC6" s="267"/>
      <c r="AD6" s="264">
        <v>2017</v>
      </c>
      <c r="AE6" s="265">
        <v>2018</v>
      </c>
      <c r="AF6" s="267" t="s">
        <v>23</v>
      </c>
      <c r="AG6" s="267"/>
      <c r="AH6" s="264">
        <v>2017</v>
      </c>
      <c r="AI6" s="265">
        <v>2018</v>
      </c>
      <c r="AJ6" s="267" t="s">
        <v>23</v>
      </c>
      <c r="AK6" s="267"/>
      <c r="AL6" s="264">
        <v>2017</v>
      </c>
      <c r="AM6" s="265">
        <v>2018</v>
      </c>
      <c r="AN6" s="267" t="s">
        <v>23</v>
      </c>
      <c r="AO6" s="267"/>
      <c r="AP6" s="267" t="s">
        <v>24</v>
      </c>
      <c r="AQ6" s="267"/>
      <c r="AR6" s="267" t="s">
        <v>23</v>
      </c>
      <c r="AS6" s="267"/>
      <c r="AT6" s="264">
        <v>2017</v>
      </c>
      <c r="AU6" s="265">
        <v>2018</v>
      </c>
      <c r="AV6" s="267" t="s">
        <v>23</v>
      </c>
      <c r="AW6" s="267"/>
      <c r="AX6" s="264">
        <v>2017</v>
      </c>
      <c r="AY6" s="265">
        <v>2018</v>
      </c>
      <c r="AZ6" s="267" t="s">
        <v>23</v>
      </c>
      <c r="BA6" s="267"/>
      <c r="BB6" s="264">
        <v>2017</v>
      </c>
      <c r="BC6" s="265">
        <v>2018</v>
      </c>
      <c r="BD6" s="286" t="s">
        <v>25</v>
      </c>
      <c r="BE6" s="264">
        <v>2017</v>
      </c>
      <c r="BF6" s="265">
        <v>2018</v>
      </c>
      <c r="BG6" s="267" t="s">
        <v>23</v>
      </c>
      <c r="BH6" s="267"/>
      <c r="BI6" s="283" t="s">
        <v>26</v>
      </c>
    </row>
    <row r="7" spans="1:61" s="24" customFormat="1" ht="18.75" customHeight="1">
      <c r="A7" s="252"/>
      <c r="B7" s="264"/>
      <c r="C7" s="266"/>
      <c r="D7" s="21" t="s">
        <v>4</v>
      </c>
      <c r="E7" s="21" t="s">
        <v>25</v>
      </c>
      <c r="F7" s="264"/>
      <c r="G7" s="266"/>
      <c r="H7" s="21" t="s">
        <v>4</v>
      </c>
      <c r="I7" s="21" t="s">
        <v>25</v>
      </c>
      <c r="J7" s="264"/>
      <c r="K7" s="266"/>
      <c r="L7" s="21" t="s">
        <v>4</v>
      </c>
      <c r="M7" s="21" t="s">
        <v>25</v>
      </c>
      <c r="N7" s="264"/>
      <c r="O7" s="266"/>
      <c r="P7" s="21" t="s">
        <v>4</v>
      </c>
      <c r="Q7" s="21" t="s">
        <v>25</v>
      </c>
      <c r="R7" s="264"/>
      <c r="S7" s="266"/>
      <c r="T7" s="22" t="s">
        <v>4</v>
      </c>
      <c r="U7" s="22" t="s">
        <v>25</v>
      </c>
      <c r="V7" s="264"/>
      <c r="W7" s="266"/>
      <c r="X7" s="21" t="s">
        <v>4</v>
      </c>
      <c r="Y7" s="21" t="s">
        <v>25</v>
      </c>
      <c r="Z7" s="264"/>
      <c r="AA7" s="266"/>
      <c r="AB7" s="21" t="s">
        <v>4</v>
      </c>
      <c r="AC7" s="21" t="s">
        <v>25</v>
      </c>
      <c r="AD7" s="264"/>
      <c r="AE7" s="266"/>
      <c r="AF7" s="21" t="s">
        <v>4</v>
      </c>
      <c r="AG7" s="21" t="s">
        <v>25</v>
      </c>
      <c r="AH7" s="264"/>
      <c r="AI7" s="266"/>
      <c r="AJ7" s="21" t="s">
        <v>4</v>
      </c>
      <c r="AK7" s="21" t="s">
        <v>25</v>
      </c>
      <c r="AL7" s="264"/>
      <c r="AM7" s="266"/>
      <c r="AN7" s="21" t="s">
        <v>4</v>
      </c>
      <c r="AO7" s="21" t="s">
        <v>25</v>
      </c>
      <c r="AP7" s="23">
        <v>2017</v>
      </c>
      <c r="AQ7" s="23">
        <v>2018</v>
      </c>
      <c r="AR7" s="21" t="s">
        <v>4</v>
      </c>
      <c r="AS7" s="21" t="s">
        <v>25</v>
      </c>
      <c r="AT7" s="264"/>
      <c r="AU7" s="266"/>
      <c r="AV7" s="21" t="s">
        <v>4</v>
      </c>
      <c r="AW7" s="21" t="s">
        <v>25</v>
      </c>
      <c r="AX7" s="264"/>
      <c r="AY7" s="266"/>
      <c r="AZ7" s="21" t="s">
        <v>4</v>
      </c>
      <c r="BA7" s="21" t="s">
        <v>25</v>
      </c>
      <c r="BB7" s="264"/>
      <c r="BC7" s="266"/>
      <c r="BD7" s="286"/>
      <c r="BE7" s="264"/>
      <c r="BF7" s="266"/>
      <c r="BG7" s="21" t="s">
        <v>4</v>
      </c>
      <c r="BH7" s="21" t="s">
        <v>25</v>
      </c>
      <c r="BI7" s="283"/>
    </row>
    <row r="8" spans="1:61" ht="12.75" customHeight="1">
      <c r="A8" s="25" t="s">
        <v>27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20</v>
      </c>
      <c r="V8" s="25">
        <v>21</v>
      </c>
      <c r="W8" s="25">
        <v>22</v>
      </c>
      <c r="X8" s="25">
        <v>23</v>
      </c>
      <c r="Y8" s="25">
        <v>24</v>
      </c>
      <c r="Z8" s="25">
        <v>25</v>
      </c>
      <c r="AA8" s="25">
        <v>26</v>
      </c>
      <c r="AB8" s="25">
        <v>27</v>
      </c>
      <c r="AC8" s="25">
        <v>28</v>
      </c>
      <c r="AD8" s="25">
        <v>29</v>
      </c>
      <c r="AE8" s="25">
        <v>30</v>
      </c>
      <c r="AF8" s="25">
        <v>31</v>
      </c>
      <c r="AG8" s="25">
        <v>32</v>
      </c>
      <c r="AH8" s="25">
        <v>33</v>
      </c>
      <c r="AI8" s="25">
        <v>34</v>
      </c>
      <c r="AJ8" s="25">
        <v>35</v>
      </c>
      <c r="AK8" s="25">
        <v>36</v>
      </c>
      <c r="AL8" s="25">
        <v>37</v>
      </c>
      <c r="AM8" s="25">
        <v>38</v>
      </c>
      <c r="AN8" s="25">
        <v>39</v>
      </c>
      <c r="AO8" s="25">
        <v>40</v>
      </c>
      <c r="AP8" s="25">
        <v>41</v>
      </c>
      <c r="AQ8" s="25">
        <v>42</v>
      </c>
      <c r="AR8" s="25">
        <v>43</v>
      </c>
      <c r="AS8" s="25">
        <v>44</v>
      </c>
      <c r="AT8" s="25">
        <v>45</v>
      </c>
      <c r="AU8" s="25">
        <v>46</v>
      </c>
      <c r="AV8" s="25">
        <v>47</v>
      </c>
      <c r="AW8" s="25">
        <v>48</v>
      </c>
      <c r="AX8" s="25">
        <v>49</v>
      </c>
      <c r="AY8" s="25">
        <v>50</v>
      </c>
      <c r="AZ8" s="25">
        <v>51</v>
      </c>
      <c r="BA8" s="25">
        <v>52</v>
      </c>
      <c r="BB8" s="25">
        <v>53</v>
      </c>
      <c r="BC8" s="25">
        <v>54</v>
      </c>
      <c r="BD8" s="25">
        <v>55</v>
      </c>
      <c r="BE8" s="25">
        <v>56</v>
      </c>
      <c r="BF8" s="25">
        <v>57</v>
      </c>
      <c r="BG8" s="25">
        <v>58</v>
      </c>
      <c r="BH8" s="25">
        <v>59</v>
      </c>
      <c r="BI8" s="25">
        <v>60</v>
      </c>
    </row>
    <row r="9" spans="1:61" s="145" customFormat="1" ht="18.75" customHeight="1">
      <c r="A9" s="167" t="s">
        <v>28</v>
      </c>
      <c r="B9" s="168">
        <v>896286</v>
      </c>
      <c r="C9" s="168">
        <v>797310</v>
      </c>
      <c r="D9" s="169">
        <v>88.95709628399864</v>
      </c>
      <c r="E9" s="168">
        <v>-98976</v>
      </c>
      <c r="F9" s="168">
        <v>163062</v>
      </c>
      <c r="G9" s="168">
        <v>129214</v>
      </c>
      <c r="H9" s="169">
        <v>79.24225141357275</v>
      </c>
      <c r="I9" s="168">
        <v>-33848</v>
      </c>
      <c r="J9" s="168">
        <v>90968</v>
      </c>
      <c r="K9" s="168">
        <v>93482</v>
      </c>
      <c r="L9" s="169">
        <v>102.76360918125056</v>
      </c>
      <c r="M9" s="168">
        <v>2514</v>
      </c>
      <c r="N9" s="168">
        <v>50940</v>
      </c>
      <c r="O9" s="168">
        <v>56426</v>
      </c>
      <c r="P9" s="170">
        <v>110.76953278366706</v>
      </c>
      <c r="Q9" s="168">
        <v>5486</v>
      </c>
      <c r="R9" s="168">
        <v>45362</v>
      </c>
      <c r="S9" s="168">
        <v>31170</v>
      </c>
      <c r="T9" s="170">
        <v>68.71390150346105</v>
      </c>
      <c r="U9" s="168">
        <v>-14192</v>
      </c>
      <c r="V9" s="168">
        <v>899800</v>
      </c>
      <c r="W9" s="168">
        <v>857624</v>
      </c>
      <c r="X9" s="169">
        <v>95.31273616359191</v>
      </c>
      <c r="Y9" s="168">
        <v>-42176</v>
      </c>
      <c r="Z9" s="168">
        <v>711880</v>
      </c>
      <c r="AA9" s="168">
        <v>643992</v>
      </c>
      <c r="AB9" s="169">
        <v>90.46356127437208</v>
      </c>
      <c r="AC9" s="168">
        <v>-67888</v>
      </c>
      <c r="AD9" s="168">
        <v>58092</v>
      </c>
      <c r="AE9" s="168">
        <v>85732</v>
      </c>
      <c r="AF9" s="169">
        <v>147.57970116367142</v>
      </c>
      <c r="AG9" s="168">
        <v>27640</v>
      </c>
      <c r="AH9" s="168">
        <v>17570</v>
      </c>
      <c r="AI9" s="168">
        <v>18004</v>
      </c>
      <c r="AJ9" s="170">
        <v>102.47011952191234</v>
      </c>
      <c r="AK9" s="168">
        <v>434</v>
      </c>
      <c r="AL9" s="171">
        <v>75332</v>
      </c>
      <c r="AM9" s="171">
        <v>77620</v>
      </c>
      <c r="AN9" s="172">
        <v>103</v>
      </c>
      <c r="AO9" s="171">
        <v>2288</v>
      </c>
      <c r="AP9" s="168">
        <v>225322</v>
      </c>
      <c r="AQ9" s="168">
        <v>255070</v>
      </c>
      <c r="AR9" s="170">
        <v>113.2</v>
      </c>
      <c r="AS9" s="168">
        <v>29748</v>
      </c>
      <c r="AT9" s="168">
        <v>801462</v>
      </c>
      <c r="AU9" s="168">
        <v>710224</v>
      </c>
      <c r="AV9" s="170">
        <v>88.61605416102073</v>
      </c>
      <c r="AW9" s="168">
        <v>-91238</v>
      </c>
      <c r="AX9" s="168">
        <v>652204</v>
      </c>
      <c r="AY9" s="168">
        <v>580276</v>
      </c>
      <c r="AZ9" s="170">
        <v>88.97154877921632</v>
      </c>
      <c r="BA9" s="168">
        <v>-71928</v>
      </c>
      <c r="BB9" s="168">
        <v>2015</v>
      </c>
      <c r="BC9" s="168">
        <v>2483</v>
      </c>
      <c r="BD9" s="168">
        <v>468</v>
      </c>
      <c r="BE9" s="168">
        <v>92884</v>
      </c>
      <c r="BF9" s="168">
        <v>116744</v>
      </c>
      <c r="BG9" s="170">
        <v>125.7</v>
      </c>
      <c r="BH9" s="168">
        <v>23860</v>
      </c>
      <c r="BI9" s="168">
        <v>69520</v>
      </c>
    </row>
    <row r="10" spans="1:62" ht="18" customHeight="1">
      <c r="A10" s="293" t="s">
        <v>179</v>
      </c>
      <c r="B10" s="291">
        <f>SUM(B11:B40)</f>
        <v>30539</v>
      </c>
      <c r="C10" s="291">
        <f>SUM(C11:C40)</f>
        <v>25956</v>
      </c>
      <c r="D10" s="158">
        <f aca="true" t="shared" si="0" ref="D9:D40">C10/B10*100</f>
        <v>84.99295982186712</v>
      </c>
      <c r="E10" s="159">
        <f aca="true" t="shared" si="1" ref="E9:E40">C10-B10</f>
        <v>-4583</v>
      </c>
      <c r="F10" s="291">
        <f>SUM(F11:F40)</f>
        <v>6364</v>
      </c>
      <c r="G10" s="291">
        <f>SUM(G11:G40)</f>
        <v>5610</v>
      </c>
      <c r="H10" s="158">
        <f aca="true" t="shared" si="2" ref="H9:H40">G10/F10*100</f>
        <v>88.15210559396606</v>
      </c>
      <c r="I10" s="159">
        <f aca="true" t="shared" si="3" ref="I9:I40">G10-F10</f>
        <v>-754</v>
      </c>
      <c r="J10" s="291">
        <f>SUM(J11:J40)</f>
        <v>1258</v>
      </c>
      <c r="K10" s="291">
        <f>SUM(K11:K40)</f>
        <v>1275</v>
      </c>
      <c r="L10" s="158">
        <f aca="true" t="shared" si="4" ref="L9:L40">K10/J10*100</f>
        <v>101.35135135135135</v>
      </c>
      <c r="M10" s="159">
        <f aca="true" t="shared" si="5" ref="M9:M40">K10-J10</f>
        <v>17</v>
      </c>
      <c r="N10" s="291">
        <f>SUM(N11:N40)</f>
        <v>499</v>
      </c>
      <c r="O10" s="291">
        <f>SUM(O11:O40)</f>
        <v>559</v>
      </c>
      <c r="P10" s="160">
        <f aca="true" t="shared" si="6" ref="P9:P40">O10/N10*100</f>
        <v>112.02404809619237</v>
      </c>
      <c r="Q10" s="161">
        <f aca="true" t="shared" si="7" ref="Q9:Q40">O10-N10</f>
        <v>60</v>
      </c>
      <c r="R10" s="291">
        <f>SUM(R11:R40)</f>
        <v>489</v>
      </c>
      <c r="S10" s="291">
        <f>SUM(S11:S40)</f>
        <v>384</v>
      </c>
      <c r="T10" s="160">
        <f aca="true" t="shared" si="8" ref="T9:T40">S10/R10*100</f>
        <v>78.52760736196319</v>
      </c>
      <c r="U10" s="159">
        <f aca="true" t="shared" si="9" ref="U9:U40">S10-R10</f>
        <v>-105</v>
      </c>
      <c r="V10" s="156">
        <f>SUM(V11:V40)</f>
        <v>26364</v>
      </c>
      <c r="W10" s="156">
        <f>SUM(W11:W40)</f>
        <v>23215</v>
      </c>
      <c r="X10" s="158">
        <f aca="true" t="shared" si="10" ref="X9:X40">W10/V10*100</f>
        <v>88.05568199059324</v>
      </c>
      <c r="Y10" s="159">
        <f aca="true" t="shared" si="11" ref="Y9:Y40">W10-V10</f>
        <v>-3149</v>
      </c>
      <c r="Z10" s="156">
        <f>SUM(Z11:Z40)</f>
        <v>23993</v>
      </c>
      <c r="AA10" s="156">
        <f>SUM(AA11:AA40)</f>
        <v>20034</v>
      </c>
      <c r="AB10" s="158">
        <f aca="true" t="shared" si="12" ref="AB9:AB40">AA10/Z10*100</f>
        <v>83.49935397824365</v>
      </c>
      <c r="AC10" s="159">
        <f aca="true" t="shared" si="13" ref="AC9:AC40">AA10-Z10</f>
        <v>-3959</v>
      </c>
      <c r="AD10" s="156">
        <f>SUM(AD11:AD40)</f>
        <v>858</v>
      </c>
      <c r="AE10" s="157">
        <f>SUM(AE11:AE40)</f>
        <v>1521</v>
      </c>
      <c r="AF10" s="158">
        <f aca="true" t="shared" si="14" ref="AF9:AF40">AE10/AD10*100</f>
        <v>177.27272727272728</v>
      </c>
      <c r="AG10" s="159">
        <f aca="true" t="shared" si="15" ref="AG9:AG40">AE10-AD10</f>
        <v>663</v>
      </c>
      <c r="AH10" s="156">
        <f>SUM(AH11:AH40)</f>
        <v>311</v>
      </c>
      <c r="AI10" s="156">
        <f>SUM(AI11:AI40)</f>
        <v>217</v>
      </c>
      <c r="AJ10" s="160">
        <f aca="true" t="shared" si="16" ref="AJ9:AJ40">AI10/AH10*100</f>
        <v>69.77491961414792</v>
      </c>
      <c r="AK10" s="159">
        <f aca="true" t="shared" si="17" ref="AK9:AK40">AI10-AH10</f>
        <v>-94</v>
      </c>
      <c r="AL10" s="162">
        <f>SUM(AL11:AL40)</f>
        <v>1219</v>
      </c>
      <c r="AM10" s="162">
        <f>SUM(AM11:AM40)</f>
        <v>1233</v>
      </c>
      <c r="AN10" s="163">
        <f aca="true" t="shared" si="18" ref="AN10:AN40">ROUND(AM10/AL10*100,1)</f>
        <v>101.1</v>
      </c>
      <c r="AO10" s="164">
        <f aca="true" t="shared" si="19" ref="AO9:AO40">AM10-AL10</f>
        <v>14</v>
      </c>
      <c r="AP10" s="165">
        <f>SUM(AP11:AP40)</f>
        <v>2447</v>
      </c>
      <c r="AQ10" s="156">
        <f>SUM(AQ11:AQ40)</f>
        <v>2854</v>
      </c>
      <c r="AR10" s="160">
        <f aca="true" t="shared" si="20" ref="AR9:AR40">ROUND(AQ10/AP10*100,1)</f>
        <v>116.6</v>
      </c>
      <c r="AS10" s="159">
        <f aca="true" t="shared" si="21" ref="AS9:AS40">AQ10-AP10</f>
        <v>407</v>
      </c>
      <c r="AT10" s="156">
        <f>SUM(AT11:AT40)</f>
        <v>28281</v>
      </c>
      <c r="AU10" s="156">
        <f>SUM(AU11:AU40)</f>
        <v>23757</v>
      </c>
      <c r="AV10" s="160">
        <f aca="true" t="shared" si="22" ref="AV9:AV40">AU10/AT10*100</f>
        <v>84.0033945051448</v>
      </c>
      <c r="AW10" s="159">
        <f aca="true" t="shared" si="23" ref="AW9:AW40">AU10-AT10</f>
        <v>-4524</v>
      </c>
      <c r="AX10" s="156">
        <f>SUM(AX11:AX40)</f>
        <v>25127</v>
      </c>
      <c r="AY10" s="156">
        <f>SUM(AY11:AY40)</f>
        <v>20892</v>
      </c>
      <c r="AZ10" s="160">
        <f aca="true" t="shared" si="24" ref="AZ9:AZ40">AY10/AX10*100</f>
        <v>83.1456202491344</v>
      </c>
      <c r="BA10" s="159">
        <f aca="true" t="shared" si="25" ref="BA9:BA40">AY10-AX10</f>
        <v>-4235</v>
      </c>
      <c r="BB10" s="166">
        <v>2017</v>
      </c>
      <c r="BC10" s="156">
        <v>2390.78</v>
      </c>
      <c r="BD10" s="159">
        <f aca="true" t="shared" si="26" ref="BD9:BD40">BC10-BB10</f>
        <v>373.7800000000002</v>
      </c>
      <c r="BE10" s="156">
        <f>SUM(BE11:BE40)</f>
        <v>960</v>
      </c>
      <c r="BF10" s="156">
        <f>SUM(BF11:BF40)</f>
        <v>1416</v>
      </c>
      <c r="BG10" s="160">
        <f aca="true" t="shared" si="27" ref="BG9:BG40">ROUND(BF10/BE10*100,1)</f>
        <v>147.5</v>
      </c>
      <c r="BH10" s="159">
        <f aca="true" t="shared" si="28" ref="BH9:BH40">BF10-BE10</f>
        <v>456</v>
      </c>
      <c r="BI10" s="156">
        <f>SUM(BI11:BI40)</f>
        <v>900</v>
      </c>
      <c r="BJ10" s="14">
        <f>SUM(BJ11:BJ40)</f>
        <v>0</v>
      </c>
    </row>
    <row r="11" spans="1:61" ht="18" customHeight="1">
      <c r="A11" s="33" t="s">
        <v>149</v>
      </c>
      <c r="B11" s="34">
        <v>1882</v>
      </c>
      <c r="C11" s="143">
        <v>1690</v>
      </c>
      <c r="D11" s="27">
        <f t="shared" si="0"/>
        <v>89.798087141339</v>
      </c>
      <c r="E11" s="26">
        <f t="shared" si="1"/>
        <v>-192</v>
      </c>
      <c r="F11" s="34">
        <v>441</v>
      </c>
      <c r="G11" s="34">
        <v>342</v>
      </c>
      <c r="H11" s="27">
        <f t="shared" si="2"/>
        <v>77.55102040816327</v>
      </c>
      <c r="I11" s="26">
        <f t="shared" si="3"/>
        <v>-99</v>
      </c>
      <c r="J11" s="34">
        <v>33</v>
      </c>
      <c r="K11" s="34">
        <v>20</v>
      </c>
      <c r="L11" s="27">
        <f t="shared" si="4"/>
        <v>60.60606060606061</v>
      </c>
      <c r="M11" s="26">
        <f t="shared" si="5"/>
        <v>-13</v>
      </c>
      <c r="N11" s="35">
        <v>3</v>
      </c>
      <c r="O11" s="34">
        <v>1</v>
      </c>
      <c r="P11" s="28">
        <f t="shared" si="6"/>
        <v>33.33333333333333</v>
      </c>
      <c r="Q11" s="29">
        <f t="shared" si="7"/>
        <v>-2</v>
      </c>
      <c r="R11" s="34">
        <v>1</v>
      </c>
      <c r="S11" s="35">
        <v>5</v>
      </c>
      <c r="T11" s="28">
        <f t="shared" si="8"/>
        <v>500</v>
      </c>
      <c r="U11" s="26">
        <f t="shared" si="9"/>
        <v>4</v>
      </c>
      <c r="V11" s="34">
        <v>1371</v>
      </c>
      <c r="W11" s="34">
        <v>1027</v>
      </c>
      <c r="X11" s="27">
        <f t="shared" si="10"/>
        <v>74.90882567469001</v>
      </c>
      <c r="Y11" s="26">
        <f t="shared" si="11"/>
        <v>-344</v>
      </c>
      <c r="Z11" s="34">
        <v>1296</v>
      </c>
      <c r="AA11" s="34">
        <v>958</v>
      </c>
      <c r="AB11" s="27">
        <f t="shared" si="12"/>
        <v>73.91975308641975</v>
      </c>
      <c r="AC11" s="26">
        <f t="shared" si="13"/>
        <v>-338</v>
      </c>
      <c r="AD11" s="34">
        <v>28</v>
      </c>
      <c r="AE11" s="143">
        <v>28</v>
      </c>
      <c r="AF11" s="27">
        <f t="shared" si="14"/>
        <v>100</v>
      </c>
      <c r="AG11" s="26">
        <f t="shared" si="15"/>
        <v>0</v>
      </c>
      <c r="AH11" s="34">
        <v>1</v>
      </c>
      <c r="AI11" s="34">
        <v>0</v>
      </c>
      <c r="AJ11" s="28">
        <f t="shared" si="16"/>
        <v>0</v>
      </c>
      <c r="AK11" s="26">
        <f t="shared" si="17"/>
        <v>-1</v>
      </c>
      <c r="AL11" s="36">
        <v>44</v>
      </c>
      <c r="AM11" s="36">
        <v>43</v>
      </c>
      <c r="AN11" s="32">
        <f t="shared" si="18"/>
        <v>97.7</v>
      </c>
      <c r="AO11" s="31">
        <f t="shared" si="19"/>
        <v>-1</v>
      </c>
      <c r="AP11" s="37">
        <v>80</v>
      </c>
      <c r="AQ11" s="34">
        <v>76</v>
      </c>
      <c r="AR11" s="28">
        <f t="shared" si="20"/>
        <v>95</v>
      </c>
      <c r="AS11" s="26">
        <f t="shared" si="21"/>
        <v>-4</v>
      </c>
      <c r="AT11" s="34">
        <v>1733</v>
      </c>
      <c r="AU11" s="34">
        <v>1533</v>
      </c>
      <c r="AV11" s="28">
        <f t="shared" si="22"/>
        <v>88.4593190998269</v>
      </c>
      <c r="AW11" s="26">
        <f t="shared" si="23"/>
        <v>-200</v>
      </c>
      <c r="AX11" s="34">
        <v>1596</v>
      </c>
      <c r="AY11" s="34">
        <v>1412</v>
      </c>
      <c r="AZ11" s="28">
        <f t="shared" si="24"/>
        <v>88.47117794486216</v>
      </c>
      <c r="BA11" s="26">
        <f t="shared" si="25"/>
        <v>-184</v>
      </c>
      <c r="BB11" s="144">
        <v>1387</v>
      </c>
      <c r="BC11" s="34">
        <v>1610.9506618531889</v>
      </c>
      <c r="BD11" s="26">
        <f t="shared" si="26"/>
        <v>223.95066185318888</v>
      </c>
      <c r="BE11" s="34">
        <v>42</v>
      </c>
      <c r="BF11" s="34">
        <v>40</v>
      </c>
      <c r="BG11" s="28">
        <f t="shared" si="27"/>
        <v>95.2</v>
      </c>
      <c r="BH11" s="26">
        <f t="shared" si="28"/>
        <v>-2</v>
      </c>
      <c r="BI11" s="34">
        <v>15</v>
      </c>
    </row>
    <row r="12" spans="1:61" ht="18" customHeight="1">
      <c r="A12" s="33" t="s">
        <v>150</v>
      </c>
      <c r="B12" s="34">
        <v>1360</v>
      </c>
      <c r="C12" s="143">
        <v>1066</v>
      </c>
      <c r="D12" s="27">
        <f t="shared" si="0"/>
        <v>78.38235294117646</v>
      </c>
      <c r="E12" s="26">
        <f t="shared" si="1"/>
        <v>-294</v>
      </c>
      <c r="F12" s="34">
        <v>259</v>
      </c>
      <c r="G12" s="34">
        <v>152</v>
      </c>
      <c r="H12" s="27">
        <f t="shared" si="2"/>
        <v>58.68725868725869</v>
      </c>
      <c r="I12" s="26">
        <f t="shared" si="3"/>
        <v>-107</v>
      </c>
      <c r="J12" s="34">
        <v>25</v>
      </c>
      <c r="K12" s="34">
        <v>24</v>
      </c>
      <c r="L12" s="27">
        <f t="shared" si="4"/>
        <v>96</v>
      </c>
      <c r="M12" s="26">
        <f t="shared" si="5"/>
        <v>-1</v>
      </c>
      <c r="N12" s="35">
        <v>5</v>
      </c>
      <c r="O12" s="34">
        <v>16</v>
      </c>
      <c r="P12" s="28">
        <f t="shared" si="6"/>
        <v>320</v>
      </c>
      <c r="Q12" s="29">
        <f t="shared" si="7"/>
        <v>11</v>
      </c>
      <c r="R12" s="34">
        <v>0</v>
      </c>
      <c r="S12" s="35">
        <v>0</v>
      </c>
      <c r="T12" s="28"/>
      <c r="U12" s="26">
        <f t="shared" si="9"/>
        <v>0</v>
      </c>
      <c r="V12" s="34">
        <v>1052</v>
      </c>
      <c r="W12" s="34">
        <v>720</v>
      </c>
      <c r="X12" s="27">
        <f t="shared" si="10"/>
        <v>68.44106463878326</v>
      </c>
      <c r="Y12" s="26">
        <f t="shared" si="11"/>
        <v>-332</v>
      </c>
      <c r="Z12" s="34">
        <v>1018</v>
      </c>
      <c r="AA12" s="34">
        <v>657</v>
      </c>
      <c r="AB12" s="27">
        <f t="shared" si="12"/>
        <v>64.53831041257368</v>
      </c>
      <c r="AC12" s="26">
        <f t="shared" si="13"/>
        <v>-361</v>
      </c>
      <c r="AD12" s="34">
        <v>0</v>
      </c>
      <c r="AE12" s="143">
        <v>19</v>
      </c>
      <c r="AF12" s="27"/>
      <c r="AG12" s="26">
        <f t="shared" si="15"/>
        <v>19</v>
      </c>
      <c r="AH12" s="34">
        <v>0</v>
      </c>
      <c r="AI12" s="34">
        <v>1</v>
      </c>
      <c r="AJ12" s="28"/>
      <c r="AK12" s="26">
        <f t="shared" si="17"/>
        <v>1</v>
      </c>
      <c r="AL12" s="36">
        <v>30</v>
      </c>
      <c r="AM12" s="36">
        <v>33</v>
      </c>
      <c r="AN12" s="32">
        <f t="shared" si="18"/>
        <v>110</v>
      </c>
      <c r="AO12" s="31">
        <f t="shared" si="19"/>
        <v>3</v>
      </c>
      <c r="AP12" s="37">
        <v>57</v>
      </c>
      <c r="AQ12" s="34">
        <v>86</v>
      </c>
      <c r="AR12" s="28">
        <f t="shared" si="20"/>
        <v>150.9</v>
      </c>
      <c r="AS12" s="26">
        <f t="shared" si="21"/>
        <v>29</v>
      </c>
      <c r="AT12" s="34">
        <v>1292</v>
      </c>
      <c r="AU12" s="34">
        <v>1007</v>
      </c>
      <c r="AV12" s="28">
        <f t="shared" si="22"/>
        <v>77.94117647058823</v>
      </c>
      <c r="AW12" s="26">
        <f t="shared" si="23"/>
        <v>-285</v>
      </c>
      <c r="AX12" s="34">
        <v>1147</v>
      </c>
      <c r="AY12" s="34">
        <v>943</v>
      </c>
      <c r="AZ12" s="28">
        <f t="shared" si="24"/>
        <v>82.21447253705318</v>
      </c>
      <c r="BA12" s="26">
        <f t="shared" si="25"/>
        <v>-204</v>
      </c>
      <c r="BB12" s="144">
        <v>2104</v>
      </c>
      <c r="BC12" s="34">
        <v>2372.1957040572793</v>
      </c>
      <c r="BD12" s="26">
        <f t="shared" si="26"/>
        <v>268.1957040572793</v>
      </c>
      <c r="BE12" s="34">
        <v>21</v>
      </c>
      <c r="BF12" s="34">
        <v>47</v>
      </c>
      <c r="BG12" s="28">
        <f t="shared" si="27"/>
        <v>223.8</v>
      </c>
      <c r="BH12" s="26">
        <f t="shared" si="28"/>
        <v>26</v>
      </c>
      <c r="BI12" s="34">
        <v>32</v>
      </c>
    </row>
    <row r="13" spans="1:61" ht="18" customHeight="1">
      <c r="A13" s="33" t="s">
        <v>151</v>
      </c>
      <c r="B13" s="34">
        <v>609</v>
      </c>
      <c r="C13" s="143">
        <v>664</v>
      </c>
      <c r="D13" s="27">
        <f t="shared" si="0"/>
        <v>109.0311986863711</v>
      </c>
      <c r="E13" s="26">
        <f t="shared" si="1"/>
        <v>55</v>
      </c>
      <c r="F13" s="34">
        <v>108</v>
      </c>
      <c r="G13" s="34">
        <v>124</v>
      </c>
      <c r="H13" s="27">
        <f t="shared" si="2"/>
        <v>114.81481481481481</v>
      </c>
      <c r="I13" s="26">
        <f t="shared" si="3"/>
        <v>16</v>
      </c>
      <c r="J13" s="34">
        <v>37</v>
      </c>
      <c r="K13" s="34">
        <v>55</v>
      </c>
      <c r="L13" s="27">
        <f t="shared" si="4"/>
        <v>148.64864864864865</v>
      </c>
      <c r="M13" s="26">
        <f t="shared" si="5"/>
        <v>18</v>
      </c>
      <c r="N13" s="35">
        <v>8</v>
      </c>
      <c r="O13" s="34">
        <v>9</v>
      </c>
      <c r="P13" s="28">
        <f t="shared" si="6"/>
        <v>112.5</v>
      </c>
      <c r="Q13" s="29">
        <f t="shared" si="7"/>
        <v>1</v>
      </c>
      <c r="R13" s="34">
        <v>27</v>
      </c>
      <c r="S13" s="35">
        <v>19</v>
      </c>
      <c r="T13" s="28">
        <f t="shared" si="8"/>
        <v>70.37037037037037</v>
      </c>
      <c r="U13" s="26">
        <f t="shared" si="9"/>
        <v>-8</v>
      </c>
      <c r="V13" s="34">
        <v>602</v>
      </c>
      <c r="W13" s="34">
        <v>669</v>
      </c>
      <c r="X13" s="27">
        <f t="shared" si="10"/>
        <v>111.12956810631229</v>
      </c>
      <c r="Y13" s="26">
        <f t="shared" si="11"/>
        <v>67</v>
      </c>
      <c r="Z13" s="34">
        <v>551</v>
      </c>
      <c r="AA13" s="34">
        <v>610</v>
      </c>
      <c r="AB13" s="27">
        <f t="shared" si="12"/>
        <v>110.70780399274047</v>
      </c>
      <c r="AC13" s="26">
        <f t="shared" si="13"/>
        <v>59</v>
      </c>
      <c r="AD13" s="34">
        <v>0</v>
      </c>
      <c r="AE13" s="143">
        <v>0</v>
      </c>
      <c r="AF13" s="27"/>
      <c r="AG13" s="26">
        <f t="shared" si="15"/>
        <v>0</v>
      </c>
      <c r="AH13" s="34">
        <v>40</v>
      </c>
      <c r="AI13" s="34">
        <v>38</v>
      </c>
      <c r="AJ13" s="28">
        <f t="shared" si="16"/>
        <v>95</v>
      </c>
      <c r="AK13" s="26">
        <f t="shared" si="17"/>
        <v>-2</v>
      </c>
      <c r="AL13" s="36">
        <v>42</v>
      </c>
      <c r="AM13" s="36">
        <v>81</v>
      </c>
      <c r="AN13" s="32">
        <f t="shared" si="18"/>
        <v>192.9</v>
      </c>
      <c r="AO13" s="31">
        <f t="shared" si="19"/>
        <v>39</v>
      </c>
      <c r="AP13" s="37">
        <v>103</v>
      </c>
      <c r="AQ13" s="34">
        <v>210</v>
      </c>
      <c r="AR13" s="28">
        <f t="shared" si="20"/>
        <v>203.9</v>
      </c>
      <c r="AS13" s="26">
        <f t="shared" si="21"/>
        <v>107</v>
      </c>
      <c r="AT13" s="34">
        <v>547</v>
      </c>
      <c r="AU13" s="34">
        <v>587</v>
      </c>
      <c r="AV13" s="28">
        <f t="shared" si="22"/>
        <v>107.31261425959782</v>
      </c>
      <c r="AW13" s="26">
        <f t="shared" si="23"/>
        <v>40</v>
      </c>
      <c r="AX13" s="34">
        <v>473</v>
      </c>
      <c r="AY13" s="34">
        <v>517</v>
      </c>
      <c r="AZ13" s="28">
        <f t="shared" si="24"/>
        <v>109.30232558139534</v>
      </c>
      <c r="BA13" s="26">
        <f t="shared" si="25"/>
        <v>44</v>
      </c>
      <c r="BB13" s="144">
        <v>2559</v>
      </c>
      <c r="BC13" s="34">
        <v>3054.856115107914</v>
      </c>
      <c r="BD13" s="26">
        <f t="shared" si="26"/>
        <v>495.85611510791387</v>
      </c>
      <c r="BE13" s="34">
        <v>28</v>
      </c>
      <c r="BF13" s="34">
        <v>146</v>
      </c>
      <c r="BG13" s="28">
        <f t="shared" si="27"/>
        <v>521.4</v>
      </c>
      <c r="BH13" s="26">
        <f t="shared" si="28"/>
        <v>118</v>
      </c>
      <c r="BI13" s="34">
        <v>23</v>
      </c>
    </row>
    <row r="14" spans="1:61" s="20" customFormat="1" ht="18" customHeight="1">
      <c r="A14" s="33" t="s">
        <v>152</v>
      </c>
      <c r="B14" s="34">
        <v>1170</v>
      </c>
      <c r="C14" s="143">
        <v>1048</v>
      </c>
      <c r="D14" s="27">
        <f t="shared" si="0"/>
        <v>89.57264957264958</v>
      </c>
      <c r="E14" s="26">
        <f t="shared" si="1"/>
        <v>-122</v>
      </c>
      <c r="F14" s="34">
        <v>309</v>
      </c>
      <c r="G14" s="34">
        <v>377</v>
      </c>
      <c r="H14" s="27">
        <f t="shared" si="2"/>
        <v>122.00647249190939</v>
      </c>
      <c r="I14" s="26">
        <f t="shared" si="3"/>
        <v>68</v>
      </c>
      <c r="J14" s="34">
        <v>57</v>
      </c>
      <c r="K14" s="34">
        <v>70</v>
      </c>
      <c r="L14" s="27">
        <f t="shared" si="4"/>
        <v>122.80701754385966</v>
      </c>
      <c r="M14" s="26">
        <f t="shared" si="5"/>
        <v>13</v>
      </c>
      <c r="N14" s="35">
        <v>35</v>
      </c>
      <c r="O14" s="34">
        <v>32</v>
      </c>
      <c r="P14" s="28">
        <f t="shared" si="6"/>
        <v>91.42857142857143</v>
      </c>
      <c r="Q14" s="29">
        <f t="shared" si="7"/>
        <v>-3</v>
      </c>
      <c r="R14" s="34">
        <v>12</v>
      </c>
      <c r="S14" s="35">
        <v>11</v>
      </c>
      <c r="T14" s="28">
        <f t="shared" si="8"/>
        <v>91.66666666666666</v>
      </c>
      <c r="U14" s="26">
        <f t="shared" si="9"/>
        <v>-1</v>
      </c>
      <c r="V14" s="34">
        <v>1147</v>
      </c>
      <c r="W14" s="34">
        <v>1057</v>
      </c>
      <c r="X14" s="27">
        <f t="shared" si="10"/>
        <v>92.15344376634698</v>
      </c>
      <c r="Y14" s="26">
        <f t="shared" si="11"/>
        <v>-90</v>
      </c>
      <c r="Z14" s="34">
        <v>1061</v>
      </c>
      <c r="AA14" s="34">
        <v>939</v>
      </c>
      <c r="AB14" s="27">
        <f t="shared" si="12"/>
        <v>88.50141376060321</v>
      </c>
      <c r="AC14" s="26">
        <f t="shared" si="13"/>
        <v>-122</v>
      </c>
      <c r="AD14" s="34">
        <v>0</v>
      </c>
      <c r="AE14" s="143">
        <v>0</v>
      </c>
      <c r="AF14" s="27"/>
      <c r="AG14" s="26">
        <f t="shared" si="15"/>
        <v>0</v>
      </c>
      <c r="AH14" s="34">
        <v>15</v>
      </c>
      <c r="AI14" s="34">
        <v>7</v>
      </c>
      <c r="AJ14" s="28">
        <f t="shared" si="16"/>
        <v>46.666666666666664</v>
      </c>
      <c r="AK14" s="26">
        <f t="shared" si="17"/>
        <v>-8</v>
      </c>
      <c r="AL14" s="36">
        <v>39</v>
      </c>
      <c r="AM14" s="36">
        <v>42</v>
      </c>
      <c r="AN14" s="32">
        <f t="shared" si="18"/>
        <v>107.7</v>
      </c>
      <c r="AO14" s="31">
        <f t="shared" si="19"/>
        <v>3</v>
      </c>
      <c r="AP14" s="37">
        <v>95</v>
      </c>
      <c r="AQ14" s="34">
        <v>149</v>
      </c>
      <c r="AR14" s="28">
        <f t="shared" si="20"/>
        <v>156.8</v>
      </c>
      <c r="AS14" s="26">
        <f t="shared" si="21"/>
        <v>54</v>
      </c>
      <c r="AT14" s="34">
        <v>1101</v>
      </c>
      <c r="AU14" s="34">
        <v>962</v>
      </c>
      <c r="AV14" s="28">
        <f t="shared" si="22"/>
        <v>87.37511353315168</v>
      </c>
      <c r="AW14" s="26">
        <f t="shared" si="23"/>
        <v>-139</v>
      </c>
      <c r="AX14" s="34">
        <v>1014</v>
      </c>
      <c r="AY14" s="34">
        <v>844</v>
      </c>
      <c r="AZ14" s="28">
        <f t="shared" si="24"/>
        <v>83.23471400394477</v>
      </c>
      <c r="BA14" s="26">
        <f t="shared" si="25"/>
        <v>-170</v>
      </c>
      <c r="BB14" s="144">
        <v>2245</v>
      </c>
      <c r="BC14" s="34">
        <v>2558.401305057096</v>
      </c>
      <c r="BD14" s="26">
        <f t="shared" si="26"/>
        <v>313.4013050570961</v>
      </c>
      <c r="BE14" s="34">
        <v>38</v>
      </c>
      <c r="BF14" s="34">
        <v>74</v>
      </c>
      <c r="BG14" s="28">
        <f t="shared" si="27"/>
        <v>194.7</v>
      </c>
      <c r="BH14" s="26">
        <f t="shared" si="28"/>
        <v>36</v>
      </c>
      <c r="BI14" s="34">
        <v>18</v>
      </c>
    </row>
    <row r="15" spans="1:61" s="20" customFormat="1" ht="18" customHeight="1">
      <c r="A15" s="33" t="s">
        <v>153</v>
      </c>
      <c r="B15" s="34">
        <v>783</v>
      </c>
      <c r="C15" s="143">
        <v>596</v>
      </c>
      <c r="D15" s="27">
        <f t="shared" si="0"/>
        <v>76.11749680715198</v>
      </c>
      <c r="E15" s="26">
        <f t="shared" si="1"/>
        <v>-187</v>
      </c>
      <c r="F15" s="34">
        <v>211</v>
      </c>
      <c r="G15" s="34">
        <v>169</v>
      </c>
      <c r="H15" s="27">
        <f t="shared" si="2"/>
        <v>80.09478672985783</v>
      </c>
      <c r="I15" s="26">
        <f t="shared" si="3"/>
        <v>-42</v>
      </c>
      <c r="J15" s="34">
        <v>58</v>
      </c>
      <c r="K15" s="34">
        <v>78</v>
      </c>
      <c r="L15" s="27">
        <f t="shared" si="4"/>
        <v>134.48275862068965</v>
      </c>
      <c r="M15" s="26">
        <f t="shared" si="5"/>
        <v>20</v>
      </c>
      <c r="N15" s="35">
        <v>39</v>
      </c>
      <c r="O15" s="34">
        <v>54</v>
      </c>
      <c r="P15" s="28">
        <f t="shared" si="6"/>
        <v>138.46153846153845</v>
      </c>
      <c r="Q15" s="29">
        <f t="shared" si="7"/>
        <v>15</v>
      </c>
      <c r="R15" s="34">
        <v>21</v>
      </c>
      <c r="S15" s="35">
        <v>13</v>
      </c>
      <c r="T15" s="28">
        <f t="shared" si="8"/>
        <v>61.904761904761905</v>
      </c>
      <c r="U15" s="26">
        <f t="shared" si="9"/>
        <v>-8</v>
      </c>
      <c r="V15" s="34">
        <v>810</v>
      </c>
      <c r="W15" s="34">
        <v>627</v>
      </c>
      <c r="X15" s="27">
        <f t="shared" si="10"/>
        <v>77.4074074074074</v>
      </c>
      <c r="Y15" s="26">
        <f t="shared" si="11"/>
        <v>-183</v>
      </c>
      <c r="Z15" s="34">
        <v>697</v>
      </c>
      <c r="AA15" s="34">
        <v>527</v>
      </c>
      <c r="AB15" s="27">
        <f t="shared" si="12"/>
        <v>75.60975609756098</v>
      </c>
      <c r="AC15" s="26">
        <f t="shared" si="13"/>
        <v>-170</v>
      </c>
      <c r="AD15" s="34">
        <v>45</v>
      </c>
      <c r="AE15" s="143">
        <v>21</v>
      </c>
      <c r="AF15" s="27">
        <f t="shared" si="14"/>
        <v>46.666666666666664</v>
      </c>
      <c r="AG15" s="26">
        <f t="shared" si="15"/>
        <v>-24</v>
      </c>
      <c r="AH15" s="34">
        <v>1</v>
      </c>
      <c r="AI15" s="34">
        <v>0</v>
      </c>
      <c r="AJ15" s="28">
        <f t="shared" si="16"/>
        <v>0</v>
      </c>
      <c r="AK15" s="26">
        <f t="shared" si="17"/>
        <v>-1</v>
      </c>
      <c r="AL15" s="36">
        <v>50</v>
      </c>
      <c r="AM15" s="36">
        <v>56</v>
      </c>
      <c r="AN15" s="32">
        <f t="shared" si="18"/>
        <v>112</v>
      </c>
      <c r="AO15" s="31">
        <f t="shared" si="19"/>
        <v>6</v>
      </c>
      <c r="AP15" s="37">
        <v>90</v>
      </c>
      <c r="AQ15" s="34">
        <v>135</v>
      </c>
      <c r="AR15" s="28">
        <f t="shared" si="20"/>
        <v>150</v>
      </c>
      <c r="AS15" s="26">
        <f t="shared" si="21"/>
        <v>45</v>
      </c>
      <c r="AT15" s="34">
        <v>716</v>
      </c>
      <c r="AU15" s="34">
        <v>524</v>
      </c>
      <c r="AV15" s="28">
        <f t="shared" si="22"/>
        <v>73.18435754189943</v>
      </c>
      <c r="AW15" s="26">
        <f t="shared" si="23"/>
        <v>-192</v>
      </c>
      <c r="AX15" s="34">
        <v>589</v>
      </c>
      <c r="AY15" s="34">
        <v>415</v>
      </c>
      <c r="AZ15" s="28">
        <f t="shared" si="24"/>
        <v>70.45840407470288</v>
      </c>
      <c r="BA15" s="26">
        <f t="shared" si="25"/>
        <v>-174</v>
      </c>
      <c r="BB15" s="144">
        <v>2006</v>
      </c>
      <c r="BC15" s="34">
        <v>2149.8687664041995</v>
      </c>
      <c r="BD15" s="26">
        <f t="shared" si="26"/>
        <v>143.8687664041995</v>
      </c>
      <c r="BE15" s="34">
        <v>35</v>
      </c>
      <c r="BF15" s="34">
        <v>57</v>
      </c>
      <c r="BG15" s="28">
        <f t="shared" si="27"/>
        <v>162.9</v>
      </c>
      <c r="BH15" s="26">
        <f t="shared" si="28"/>
        <v>22</v>
      </c>
      <c r="BI15" s="34">
        <v>27</v>
      </c>
    </row>
    <row r="16" spans="1:61" s="20" customFormat="1" ht="18" customHeight="1">
      <c r="A16" s="33" t="s">
        <v>154</v>
      </c>
      <c r="B16" s="34">
        <v>1366</v>
      </c>
      <c r="C16" s="143">
        <v>1148</v>
      </c>
      <c r="D16" s="27">
        <f t="shared" si="0"/>
        <v>84.04099560761347</v>
      </c>
      <c r="E16" s="26">
        <f t="shared" si="1"/>
        <v>-218</v>
      </c>
      <c r="F16" s="34">
        <v>361</v>
      </c>
      <c r="G16" s="34">
        <v>337</v>
      </c>
      <c r="H16" s="27">
        <f t="shared" si="2"/>
        <v>93.35180055401662</v>
      </c>
      <c r="I16" s="26">
        <f t="shared" si="3"/>
        <v>-24</v>
      </c>
      <c r="J16" s="34">
        <v>24</v>
      </c>
      <c r="K16" s="34">
        <v>24</v>
      </c>
      <c r="L16" s="27">
        <f t="shared" si="4"/>
        <v>100</v>
      </c>
      <c r="M16" s="26">
        <f t="shared" si="5"/>
        <v>0</v>
      </c>
      <c r="N16" s="35">
        <v>7</v>
      </c>
      <c r="O16" s="34">
        <v>5</v>
      </c>
      <c r="P16" s="28">
        <f t="shared" si="6"/>
        <v>71.42857142857143</v>
      </c>
      <c r="Q16" s="29">
        <f t="shared" si="7"/>
        <v>-2</v>
      </c>
      <c r="R16" s="34">
        <v>2</v>
      </c>
      <c r="S16" s="35">
        <v>1</v>
      </c>
      <c r="T16" s="28">
        <f t="shared" si="8"/>
        <v>50</v>
      </c>
      <c r="U16" s="26">
        <f t="shared" si="9"/>
        <v>-1</v>
      </c>
      <c r="V16" s="34">
        <v>1366</v>
      </c>
      <c r="W16" s="34">
        <v>1140</v>
      </c>
      <c r="X16" s="27">
        <f t="shared" si="10"/>
        <v>83.45534407027819</v>
      </c>
      <c r="Y16" s="26">
        <f t="shared" si="11"/>
        <v>-226</v>
      </c>
      <c r="Z16" s="34">
        <v>1296</v>
      </c>
      <c r="AA16" s="34">
        <v>1085</v>
      </c>
      <c r="AB16" s="27">
        <f t="shared" si="12"/>
        <v>83.71913580246914</v>
      </c>
      <c r="AC16" s="26">
        <f t="shared" si="13"/>
        <v>-211</v>
      </c>
      <c r="AD16" s="34">
        <v>54</v>
      </c>
      <c r="AE16" s="143">
        <v>24</v>
      </c>
      <c r="AF16" s="27">
        <f t="shared" si="14"/>
        <v>44.44444444444444</v>
      </c>
      <c r="AG16" s="26">
        <f t="shared" si="15"/>
        <v>-30</v>
      </c>
      <c r="AH16" s="34">
        <v>10</v>
      </c>
      <c r="AI16" s="34">
        <v>0</v>
      </c>
      <c r="AJ16" s="28">
        <f t="shared" si="16"/>
        <v>0</v>
      </c>
      <c r="AK16" s="26">
        <f t="shared" si="17"/>
        <v>-10</v>
      </c>
      <c r="AL16" s="36">
        <v>33</v>
      </c>
      <c r="AM16" s="36">
        <v>15</v>
      </c>
      <c r="AN16" s="32">
        <f t="shared" si="18"/>
        <v>45.5</v>
      </c>
      <c r="AO16" s="31">
        <f t="shared" si="19"/>
        <v>-18</v>
      </c>
      <c r="AP16" s="37">
        <v>72</v>
      </c>
      <c r="AQ16" s="34">
        <v>29</v>
      </c>
      <c r="AR16" s="28">
        <f t="shared" si="20"/>
        <v>40.3</v>
      </c>
      <c r="AS16" s="26">
        <f t="shared" si="21"/>
        <v>-43</v>
      </c>
      <c r="AT16" s="34">
        <v>1302</v>
      </c>
      <c r="AU16" s="34">
        <v>1100</v>
      </c>
      <c r="AV16" s="28">
        <f t="shared" si="22"/>
        <v>84.48540706605223</v>
      </c>
      <c r="AW16" s="26">
        <f t="shared" si="23"/>
        <v>-202</v>
      </c>
      <c r="AX16" s="34">
        <v>1157</v>
      </c>
      <c r="AY16" s="34">
        <v>953</v>
      </c>
      <c r="AZ16" s="28">
        <f t="shared" si="24"/>
        <v>82.36819360414867</v>
      </c>
      <c r="BA16" s="26">
        <f t="shared" si="25"/>
        <v>-204</v>
      </c>
      <c r="BB16" s="144">
        <v>1916</v>
      </c>
      <c r="BC16" s="34">
        <v>2737.0757180156656</v>
      </c>
      <c r="BD16" s="26">
        <f t="shared" si="26"/>
        <v>821.0757180156656</v>
      </c>
      <c r="BE16" s="34">
        <v>25</v>
      </c>
      <c r="BF16" s="34">
        <v>9</v>
      </c>
      <c r="BG16" s="28">
        <f t="shared" si="27"/>
        <v>36</v>
      </c>
      <c r="BH16" s="26">
        <f t="shared" si="28"/>
        <v>-16</v>
      </c>
      <c r="BI16" s="34">
        <v>2</v>
      </c>
    </row>
    <row r="17" spans="1:61" s="20" customFormat="1" ht="18" customHeight="1">
      <c r="A17" s="33" t="s">
        <v>155</v>
      </c>
      <c r="B17" s="34">
        <v>1041</v>
      </c>
      <c r="C17" s="143">
        <v>827</v>
      </c>
      <c r="D17" s="27">
        <f t="shared" si="0"/>
        <v>79.44284341978867</v>
      </c>
      <c r="E17" s="26">
        <f t="shared" si="1"/>
        <v>-214</v>
      </c>
      <c r="F17" s="34">
        <v>166</v>
      </c>
      <c r="G17" s="34">
        <v>143</v>
      </c>
      <c r="H17" s="27">
        <f t="shared" si="2"/>
        <v>86.14457831325302</v>
      </c>
      <c r="I17" s="26">
        <f t="shared" si="3"/>
        <v>-23</v>
      </c>
      <c r="J17" s="34">
        <v>66</v>
      </c>
      <c r="K17" s="34">
        <v>67</v>
      </c>
      <c r="L17" s="27">
        <f t="shared" si="4"/>
        <v>101.51515151515152</v>
      </c>
      <c r="M17" s="26">
        <f t="shared" si="5"/>
        <v>1</v>
      </c>
      <c r="N17" s="35">
        <v>19</v>
      </c>
      <c r="O17" s="34">
        <v>30</v>
      </c>
      <c r="P17" s="28">
        <f t="shared" si="6"/>
        <v>157.89473684210526</v>
      </c>
      <c r="Q17" s="29">
        <f t="shared" si="7"/>
        <v>11</v>
      </c>
      <c r="R17" s="34">
        <v>26</v>
      </c>
      <c r="S17" s="35">
        <v>28</v>
      </c>
      <c r="T17" s="28">
        <f t="shared" si="8"/>
        <v>107.6923076923077</v>
      </c>
      <c r="U17" s="26">
        <f t="shared" si="9"/>
        <v>2</v>
      </c>
      <c r="V17" s="34">
        <v>1049</v>
      </c>
      <c r="W17" s="34">
        <v>879</v>
      </c>
      <c r="X17" s="27">
        <f t="shared" si="10"/>
        <v>83.79408960915157</v>
      </c>
      <c r="Y17" s="26">
        <f t="shared" si="11"/>
        <v>-170</v>
      </c>
      <c r="Z17" s="34">
        <v>972</v>
      </c>
      <c r="AA17" s="34">
        <v>799</v>
      </c>
      <c r="AB17" s="27">
        <f t="shared" si="12"/>
        <v>82.20164609053498</v>
      </c>
      <c r="AC17" s="26">
        <f t="shared" si="13"/>
        <v>-173</v>
      </c>
      <c r="AD17" s="34">
        <v>42</v>
      </c>
      <c r="AE17" s="143">
        <v>12</v>
      </c>
      <c r="AF17" s="27">
        <f t="shared" si="14"/>
        <v>28.57142857142857</v>
      </c>
      <c r="AG17" s="26">
        <f t="shared" si="15"/>
        <v>-30</v>
      </c>
      <c r="AH17" s="34">
        <v>3</v>
      </c>
      <c r="AI17" s="34">
        <v>10</v>
      </c>
      <c r="AJ17" s="28" t="s">
        <v>185</v>
      </c>
      <c r="AK17" s="26">
        <f t="shared" si="17"/>
        <v>7</v>
      </c>
      <c r="AL17" s="36">
        <v>73</v>
      </c>
      <c r="AM17" s="36">
        <v>61</v>
      </c>
      <c r="AN17" s="32">
        <f t="shared" si="18"/>
        <v>83.6</v>
      </c>
      <c r="AO17" s="31">
        <f t="shared" si="19"/>
        <v>-12</v>
      </c>
      <c r="AP17" s="37">
        <v>134</v>
      </c>
      <c r="AQ17" s="34">
        <v>176</v>
      </c>
      <c r="AR17" s="28">
        <f t="shared" si="20"/>
        <v>131.3</v>
      </c>
      <c r="AS17" s="26">
        <f t="shared" si="21"/>
        <v>42</v>
      </c>
      <c r="AT17" s="34">
        <v>955</v>
      </c>
      <c r="AU17" s="34">
        <v>754</v>
      </c>
      <c r="AV17" s="28">
        <f t="shared" si="22"/>
        <v>78.95287958115183</v>
      </c>
      <c r="AW17" s="26">
        <f t="shared" si="23"/>
        <v>-201</v>
      </c>
      <c r="AX17" s="34">
        <v>788</v>
      </c>
      <c r="AY17" s="34">
        <v>616</v>
      </c>
      <c r="AZ17" s="28">
        <f t="shared" si="24"/>
        <v>78.1725888324873</v>
      </c>
      <c r="BA17" s="26">
        <f t="shared" si="25"/>
        <v>-172</v>
      </c>
      <c r="BB17" s="144">
        <v>1847</v>
      </c>
      <c r="BC17" s="34">
        <v>1758.5808580858086</v>
      </c>
      <c r="BD17" s="26">
        <f t="shared" si="26"/>
        <v>-88.41914191419141</v>
      </c>
      <c r="BE17" s="34">
        <v>40</v>
      </c>
      <c r="BF17" s="34">
        <v>93</v>
      </c>
      <c r="BG17" s="28">
        <f t="shared" si="27"/>
        <v>232.5</v>
      </c>
      <c r="BH17" s="26">
        <f t="shared" si="28"/>
        <v>53</v>
      </c>
      <c r="BI17" s="34">
        <v>40</v>
      </c>
    </row>
    <row r="18" spans="1:61" s="20" customFormat="1" ht="18" customHeight="1">
      <c r="A18" s="33" t="s">
        <v>156</v>
      </c>
      <c r="B18" s="34">
        <v>1034</v>
      </c>
      <c r="C18" s="143">
        <v>902</v>
      </c>
      <c r="D18" s="27">
        <f t="shared" si="0"/>
        <v>87.2340425531915</v>
      </c>
      <c r="E18" s="26">
        <f t="shared" si="1"/>
        <v>-132</v>
      </c>
      <c r="F18" s="34">
        <v>199</v>
      </c>
      <c r="G18" s="34">
        <v>260</v>
      </c>
      <c r="H18" s="27">
        <f t="shared" si="2"/>
        <v>130.6532663316583</v>
      </c>
      <c r="I18" s="26">
        <f t="shared" si="3"/>
        <v>61</v>
      </c>
      <c r="J18" s="34">
        <v>18</v>
      </c>
      <c r="K18" s="34">
        <v>7</v>
      </c>
      <c r="L18" s="27">
        <f t="shared" si="4"/>
        <v>38.88888888888889</v>
      </c>
      <c r="M18" s="26">
        <f t="shared" si="5"/>
        <v>-11</v>
      </c>
      <c r="N18" s="35">
        <v>7</v>
      </c>
      <c r="O18" s="34">
        <v>2</v>
      </c>
      <c r="P18" s="28">
        <f t="shared" si="6"/>
        <v>28.57142857142857</v>
      </c>
      <c r="Q18" s="29">
        <f t="shared" si="7"/>
        <v>-5</v>
      </c>
      <c r="R18" s="34">
        <v>5</v>
      </c>
      <c r="S18" s="35">
        <v>1</v>
      </c>
      <c r="T18" s="28">
        <f t="shared" si="8"/>
        <v>20</v>
      </c>
      <c r="U18" s="26">
        <f t="shared" si="9"/>
        <v>-4</v>
      </c>
      <c r="V18" s="34">
        <v>875</v>
      </c>
      <c r="W18" s="34">
        <v>772</v>
      </c>
      <c r="X18" s="27">
        <f t="shared" si="10"/>
        <v>88.22857142857143</v>
      </c>
      <c r="Y18" s="26">
        <f t="shared" si="11"/>
        <v>-103</v>
      </c>
      <c r="Z18" s="34">
        <v>846</v>
      </c>
      <c r="AA18" s="34">
        <v>757</v>
      </c>
      <c r="AB18" s="27">
        <f t="shared" si="12"/>
        <v>89.47990543735224</v>
      </c>
      <c r="AC18" s="26">
        <f t="shared" si="13"/>
        <v>-89</v>
      </c>
      <c r="AD18" s="34">
        <v>0</v>
      </c>
      <c r="AE18" s="143">
        <v>0</v>
      </c>
      <c r="AF18" s="27"/>
      <c r="AG18" s="26">
        <f t="shared" si="15"/>
        <v>0</v>
      </c>
      <c r="AH18" s="34">
        <v>4</v>
      </c>
      <c r="AI18" s="34">
        <v>0</v>
      </c>
      <c r="AJ18" s="28">
        <f t="shared" si="16"/>
        <v>0</v>
      </c>
      <c r="AK18" s="26">
        <f t="shared" si="17"/>
        <v>-4</v>
      </c>
      <c r="AL18" s="36">
        <v>35</v>
      </c>
      <c r="AM18" s="36">
        <v>18</v>
      </c>
      <c r="AN18" s="32">
        <f t="shared" si="18"/>
        <v>51.4</v>
      </c>
      <c r="AO18" s="31">
        <f t="shared" si="19"/>
        <v>-17</v>
      </c>
      <c r="AP18" s="37">
        <v>95</v>
      </c>
      <c r="AQ18" s="34">
        <v>55</v>
      </c>
      <c r="AR18" s="28">
        <f t="shared" si="20"/>
        <v>57.9</v>
      </c>
      <c r="AS18" s="26">
        <f t="shared" si="21"/>
        <v>-40</v>
      </c>
      <c r="AT18" s="34">
        <v>977</v>
      </c>
      <c r="AU18" s="34">
        <v>819</v>
      </c>
      <c r="AV18" s="28">
        <f t="shared" si="22"/>
        <v>83.82804503582395</v>
      </c>
      <c r="AW18" s="26">
        <f t="shared" si="23"/>
        <v>-158</v>
      </c>
      <c r="AX18" s="34">
        <v>856</v>
      </c>
      <c r="AY18" s="34">
        <v>687</v>
      </c>
      <c r="AZ18" s="28">
        <f t="shared" si="24"/>
        <v>80.2570093457944</v>
      </c>
      <c r="BA18" s="26">
        <f t="shared" si="25"/>
        <v>-169</v>
      </c>
      <c r="BB18" s="144">
        <v>2082</v>
      </c>
      <c r="BC18" s="34">
        <v>2429.475587703436</v>
      </c>
      <c r="BD18" s="26">
        <f t="shared" si="26"/>
        <v>347.47558770343585</v>
      </c>
      <c r="BE18" s="34">
        <v>51</v>
      </c>
      <c r="BF18" s="34">
        <v>24</v>
      </c>
      <c r="BG18" s="28">
        <f t="shared" si="27"/>
        <v>47.1</v>
      </c>
      <c r="BH18" s="26">
        <f t="shared" si="28"/>
        <v>-27</v>
      </c>
      <c r="BI18" s="34">
        <v>15</v>
      </c>
    </row>
    <row r="19" spans="1:61" s="20" customFormat="1" ht="18" customHeight="1">
      <c r="A19" s="33" t="s">
        <v>157</v>
      </c>
      <c r="B19" s="34">
        <v>1311</v>
      </c>
      <c r="C19" s="143">
        <v>1255</v>
      </c>
      <c r="D19" s="27">
        <f t="shared" si="0"/>
        <v>95.72845156369183</v>
      </c>
      <c r="E19" s="26">
        <f t="shared" si="1"/>
        <v>-56</v>
      </c>
      <c r="F19" s="34">
        <v>386</v>
      </c>
      <c r="G19" s="34">
        <v>406</v>
      </c>
      <c r="H19" s="27">
        <f t="shared" si="2"/>
        <v>105.18134715025906</v>
      </c>
      <c r="I19" s="26">
        <f t="shared" si="3"/>
        <v>20</v>
      </c>
      <c r="J19" s="34">
        <v>19</v>
      </c>
      <c r="K19" s="34">
        <v>9</v>
      </c>
      <c r="L19" s="27">
        <f t="shared" si="4"/>
        <v>47.368421052631575</v>
      </c>
      <c r="M19" s="26">
        <f t="shared" si="5"/>
        <v>-10</v>
      </c>
      <c r="N19" s="35">
        <v>4</v>
      </c>
      <c r="O19" s="34">
        <v>5</v>
      </c>
      <c r="P19" s="28">
        <f t="shared" si="6"/>
        <v>125</v>
      </c>
      <c r="Q19" s="29">
        <f t="shared" si="7"/>
        <v>1</v>
      </c>
      <c r="R19" s="34">
        <v>0</v>
      </c>
      <c r="S19" s="35">
        <v>0</v>
      </c>
      <c r="T19" s="28"/>
      <c r="U19" s="26">
        <f t="shared" si="9"/>
        <v>0</v>
      </c>
      <c r="V19" s="34">
        <v>1301</v>
      </c>
      <c r="W19" s="34">
        <v>1277</v>
      </c>
      <c r="X19" s="27">
        <f t="shared" si="10"/>
        <v>98.15526518063028</v>
      </c>
      <c r="Y19" s="26">
        <f t="shared" si="11"/>
        <v>-24</v>
      </c>
      <c r="Z19" s="34">
        <v>1278</v>
      </c>
      <c r="AA19" s="34">
        <v>1233</v>
      </c>
      <c r="AB19" s="27">
        <f t="shared" si="12"/>
        <v>96.47887323943662</v>
      </c>
      <c r="AC19" s="26">
        <f t="shared" si="13"/>
        <v>-45</v>
      </c>
      <c r="AD19" s="34">
        <v>0</v>
      </c>
      <c r="AE19" s="143">
        <v>28</v>
      </c>
      <c r="AF19" s="27"/>
      <c r="AG19" s="26">
        <f t="shared" si="15"/>
        <v>28</v>
      </c>
      <c r="AH19" s="34">
        <v>0</v>
      </c>
      <c r="AI19" s="34">
        <v>1</v>
      </c>
      <c r="AJ19" s="28"/>
      <c r="AK19" s="26">
        <f t="shared" si="17"/>
        <v>1</v>
      </c>
      <c r="AL19" s="36">
        <v>19</v>
      </c>
      <c r="AM19" s="36">
        <v>8</v>
      </c>
      <c r="AN19" s="32">
        <f t="shared" si="18"/>
        <v>42.1</v>
      </c>
      <c r="AO19" s="31">
        <f t="shared" si="19"/>
        <v>-11</v>
      </c>
      <c r="AP19" s="37">
        <v>22</v>
      </c>
      <c r="AQ19" s="34">
        <v>16</v>
      </c>
      <c r="AR19" s="28">
        <f t="shared" si="20"/>
        <v>72.7</v>
      </c>
      <c r="AS19" s="26">
        <f t="shared" si="21"/>
        <v>-6</v>
      </c>
      <c r="AT19" s="34">
        <v>1234</v>
      </c>
      <c r="AU19" s="34">
        <v>1184</v>
      </c>
      <c r="AV19" s="28">
        <f t="shared" si="22"/>
        <v>95.9481361426256</v>
      </c>
      <c r="AW19" s="26">
        <f t="shared" si="23"/>
        <v>-50</v>
      </c>
      <c r="AX19" s="34">
        <v>1126</v>
      </c>
      <c r="AY19" s="34">
        <v>1095</v>
      </c>
      <c r="AZ19" s="28">
        <f t="shared" si="24"/>
        <v>97.24689165186501</v>
      </c>
      <c r="BA19" s="26">
        <f t="shared" si="25"/>
        <v>-31</v>
      </c>
      <c r="BB19" s="144">
        <v>2290</v>
      </c>
      <c r="BC19" s="34">
        <v>2662.343572241183</v>
      </c>
      <c r="BD19" s="26">
        <f t="shared" si="26"/>
        <v>372.3435722411832</v>
      </c>
      <c r="BE19" s="34">
        <v>3</v>
      </c>
      <c r="BF19" s="34">
        <v>3</v>
      </c>
      <c r="BG19" s="28">
        <f t="shared" si="27"/>
        <v>100</v>
      </c>
      <c r="BH19" s="26">
        <f t="shared" si="28"/>
        <v>0</v>
      </c>
      <c r="BI19" s="34">
        <v>41</v>
      </c>
    </row>
    <row r="20" spans="1:61" s="39" customFormat="1" ht="18" customHeight="1">
      <c r="A20" s="38" t="s">
        <v>158</v>
      </c>
      <c r="B20" s="34">
        <v>733</v>
      </c>
      <c r="C20" s="143">
        <v>545</v>
      </c>
      <c r="D20" s="27">
        <f t="shared" si="0"/>
        <v>74.35197817189632</v>
      </c>
      <c r="E20" s="26">
        <f t="shared" si="1"/>
        <v>-188</v>
      </c>
      <c r="F20" s="34">
        <v>136</v>
      </c>
      <c r="G20" s="34">
        <v>93</v>
      </c>
      <c r="H20" s="27">
        <f t="shared" si="2"/>
        <v>68.38235294117648</v>
      </c>
      <c r="I20" s="26">
        <f t="shared" si="3"/>
        <v>-43</v>
      </c>
      <c r="J20" s="34">
        <v>23</v>
      </c>
      <c r="K20" s="34">
        <v>14</v>
      </c>
      <c r="L20" s="27">
        <f t="shared" si="4"/>
        <v>60.86956521739131</v>
      </c>
      <c r="M20" s="26">
        <f t="shared" si="5"/>
        <v>-9</v>
      </c>
      <c r="N20" s="35">
        <v>5</v>
      </c>
      <c r="O20" s="34">
        <v>7</v>
      </c>
      <c r="P20" s="28">
        <f t="shared" si="6"/>
        <v>140</v>
      </c>
      <c r="Q20" s="29">
        <f t="shared" si="7"/>
        <v>2</v>
      </c>
      <c r="R20" s="34">
        <v>35</v>
      </c>
      <c r="S20" s="35">
        <v>32</v>
      </c>
      <c r="T20" s="28">
        <f t="shared" si="8"/>
        <v>91.42857142857143</v>
      </c>
      <c r="U20" s="26">
        <f t="shared" si="9"/>
        <v>-3</v>
      </c>
      <c r="V20" s="34">
        <v>471</v>
      </c>
      <c r="W20" s="34">
        <v>388</v>
      </c>
      <c r="X20" s="27">
        <f t="shared" si="10"/>
        <v>82.37791932059449</v>
      </c>
      <c r="Y20" s="26">
        <f t="shared" si="11"/>
        <v>-83</v>
      </c>
      <c r="Z20" s="34">
        <v>463</v>
      </c>
      <c r="AA20" s="34">
        <v>380</v>
      </c>
      <c r="AB20" s="27">
        <f t="shared" si="12"/>
        <v>82.07343412526998</v>
      </c>
      <c r="AC20" s="26">
        <f t="shared" si="13"/>
        <v>-83</v>
      </c>
      <c r="AD20" s="34">
        <v>0</v>
      </c>
      <c r="AE20" s="143">
        <v>0</v>
      </c>
      <c r="AF20" s="27"/>
      <c r="AG20" s="26">
        <f t="shared" si="15"/>
        <v>0</v>
      </c>
      <c r="AH20" s="34">
        <v>2</v>
      </c>
      <c r="AI20" s="34">
        <v>1</v>
      </c>
      <c r="AJ20" s="28">
        <f t="shared" si="16"/>
        <v>50</v>
      </c>
      <c r="AK20" s="26">
        <f t="shared" si="17"/>
        <v>-1</v>
      </c>
      <c r="AL20" s="36">
        <v>35</v>
      </c>
      <c r="AM20" s="36">
        <v>22</v>
      </c>
      <c r="AN20" s="32">
        <f t="shared" si="18"/>
        <v>62.9</v>
      </c>
      <c r="AO20" s="31">
        <f t="shared" si="19"/>
        <v>-13</v>
      </c>
      <c r="AP20" s="37">
        <v>71</v>
      </c>
      <c r="AQ20" s="34">
        <v>45</v>
      </c>
      <c r="AR20" s="28">
        <f t="shared" si="20"/>
        <v>63.4</v>
      </c>
      <c r="AS20" s="26">
        <f t="shared" si="21"/>
        <v>-26</v>
      </c>
      <c r="AT20" s="34">
        <v>689</v>
      </c>
      <c r="AU20" s="34">
        <v>520</v>
      </c>
      <c r="AV20" s="28">
        <f t="shared" si="22"/>
        <v>75.47169811320755</v>
      </c>
      <c r="AW20" s="26">
        <f t="shared" si="23"/>
        <v>-169</v>
      </c>
      <c r="AX20" s="34">
        <v>594</v>
      </c>
      <c r="AY20" s="34">
        <v>443</v>
      </c>
      <c r="AZ20" s="28">
        <f t="shared" si="24"/>
        <v>74.57912457912458</v>
      </c>
      <c r="BA20" s="26">
        <f t="shared" si="25"/>
        <v>-151</v>
      </c>
      <c r="BB20" s="144">
        <v>2054</v>
      </c>
      <c r="BC20" s="34">
        <v>2438.9380530973453</v>
      </c>
      <c r="BD20" s="26">
        <f t="shared" si="26"/>
        <v>384.93805309734535</v>
      </c>
      <c r="BE20" s="34">
        <v>30</v>
      </c>
      <c r="BF20" s="34">
        <v>32</v>
      </c>
      <c r="BG20" s="28">
        <f t="shared" si="27"/>
        <v>106.7</v>
      </c>
      <c r="BH20" s="26">
        <f t="shared" si="28"/>
        <v>2</v>
      </c>
      <c r="BI20" s="34">
        <v>8</v>
      </c>
    </row>
    <row r="21" spans="1:61" s="20" customFormat="1" ht="18" customHeight="1">
      <c r="A21" s="33" t="s">
        <v>159</v>
      </c>
      <c r="B21" s="34">
        <v>827</v>
      </c>
      <c r="C21" s="143">
        <v>569</v>
      </c>
      <c r="D21" s="27">
        <f t="shared" si="0"/>
        <v>68.80290205562272</v>
      </c>
      <c r="E21" s="26">
        <f t="shared" si="1"/>
        <v>-258</v>
      </c>
      <c r="F21" s="34">
        <v>218</v>
      </c>
      <c r="G21" s="34">
        <v>121</v>
      </c>
      <c r="H21" s="27">
        <f t="shared" si="2"/>
        <v>55.5045871559633</v>
      </c>
      <c r="I21" s="26">
        <f t="shared" si="3"/>
        <v>-97</v>
      </c>
      <c r="J21" s="34">
        <v>26</v>
      </c>
      <c r="K21" s="34">
        <v>34</v>
      </c>
      <c r="L21" s="27">
        <f t="shared" si="4"/>
        <v>130.76923076923077</v>
      </c>
      <c r="M21" s="26">
        <f t="shared" si="5"/>
        <v>8</v>
      </c>
      <c r="N21" s="35">
        <v>4</v>
      </c>
      <c r="O21" s="34">
        <v>11</v>
      </c>
      <c r="P21" s="28">
        <f t="shared" si="6"/>
        <v>275</v>
      </c>
      <c r="Q21" s="29">
        <f t="shared" si="7"/>
        <v>7</v>
      </c>
      <c r="R21" s="34">
        <v>22</v>
      </c>
      <c r="S21" s="35">
        <v>24</v>
      </c>
      <c r="T21" s="28">
        <f t="shared" si="8"/>
        <v>109.09090909090908</v>
      </c>
      <c r="U21" s="26">
        <f t="shared" si="9"/>
        <v>2</v>
      </c>
      <c r="V21" s="34">
        <v>505</v>
      </c>
      <c r="W21" s="34">
        <v>434</v>
      </c>
      <c r="X21" s="27">
        <f t="shared" si="10"/>
        <v>85.94059405940594</v>
      </c>
      <c r="Y21" s="26">
        <f t="shared" si="11"/>
        <v>-71</v>
      </c>
      <c r="Z21" s="34">
        <v>500</v>
      </c>
      <c r="AA21" s="34">
        <v>396</v>
      </c>
      <c r="AB21" s="27">
        <f t="shared" si="12"/>
        <v>79.2</v>
      </c>
      <c r="AC21" s="26">
        <f t="shared" si="13"/>
        <v>-104</v>
      </c>
      <c r="AD21" s="34">
        <v>0</v>
      </c>
      <c r="AE21" s="143">
        <v>0</v>
      </c>
      <c r="AF21" s="27"/>
      <c r="AG21" s="26">
        <f t="shared" si="15"/>
        <v>0</v>
      </c>
      <c r="AH21" s="34">
        <v>29</v>
      </c>
      <c r="AI21" s="34">
        <v>35</v>
      </c>
      <c r="AJ21" s="28">
        <f t="shared" si="16"/>
        <v>120.6896551724138</v>
      </c>
      <c r="AK21" s="26">
        <f t="shared" si="17"/>
        <v>6</v>
      </c>
      <c r="AL21" s="36">
        <v>26</v>
      </c>
      <c r="AM21" s="36">
        <v>36</v>
      </c>
      <c r="AN21" s="32">
        <f t="shared" si="18"/>
        <v>138.5</v>
      </c>
      <c r="AO21" s="31">
        <f t="shared" si="19"/>
        <v>10</v>
      </c>
      <c r="AP21" s="37">
        <v>57</v>
      </c>
      <c r="AQ21" s="34">
        <v>77</v>
      </c>
      <c r="AR21" s="28">
        <f t="shared" si="20"/>
        <v>135.1</v>
      </c>
      <c r="AS21" s="26">
        <f t="shared" si="21"/>
        <v>20</v>
      </c>
      <c r="AT21" s="34">
        <v>780</v>
      </c>
      <c r="AU21" s="34">
        <v>516</v>
      </c>
      <c r="AV21" s="28">
        <f t="shared" si="22"/>
        <v>66.15384615384615</v>
      </c>
      <c r="AW21" s="26">
        <f t="shared" si="23"/>
        <v>-264</v>
      </c>
      <c r="AX21" s="34">
        <v>707</v>
      </c>
      <c r="AY21" s="34">
        <v>476</v>
      </c>
      <c r="AZ21" s="28">
        <f t="shared" si="24"/>
        <v>67.32673267326733</v>
      </c>
      <c r="BA21" s="26">
        <f t="shared" si="25"/>
        <v>-231</v>
      </c>
      <c r="BB21" s="144">
        <v>1934</v>
      </c>
      <c r="BC21" s="34">
        <v>2444.2080378250594</v>
      </c>
      <c r="BD21" s="26">
        <f t="shared" si="26"/>
        <v>510.20803782505936</v>
      </c>
      <c r="BE21" s="34">
        <v>30</v>
      </c>
      <c r="BF21" s="34">
        <v>36</v>
      </c>
      <c r="BG21" s="28">
        <f t="shared" si="27"/>
        <v>120</v>
      </c>
      <c r="BH21" s="26">
        <f t="shared" si="28"/>
        <v>6</v>
      </c>
      <c r="BI21" s="34">
        <v>25</v>
      </c>
    </row>
    <row r="22" spans="1:61" s="20" customFormat="1" ht="18" customHeight="1">
      <c r="A22" s="33" t="s">
        <v>160</v>
      </c>
      <c r="B22" s="34">
        <v>1297</v>
      </c>
      <c r="C22" s="143">
        <v>1156</v>
      </c>
      <c r="D22" s="27">
        <f t="shared" si="0"/>
        <v>89.12875867386276</v>
      </c>
      <c r="E22" s="26">
        <f t="shared" si="1"/>
        <v>-141</v>
      </c>
      <c r="F22" s="34">
        <v>231</v>
      </c>
      <c r="G22" s="34">
        <v>207</v>
      </c>
      <c r="H22" s="27">
        <f t="shared" si="2"/>
        <v>89.6103896103896</v>
      </c>
      <c r="I22" s="26">
        <f t="shared" si="3"/>
        <v>-24</v>
      </c>
      <c r="J22" s="34">
        <v>43</v>
      </c>
      <c r="K22" s="34">
        <v>31</v>
      </c>
      <c r="L22" s="27">
        <f t="shared" si="4"/>
        <v>72.09302325581395</v>
      </c>
      <c r="M22" s="26">
        <f t="shared" si="5"/>
        <v>-12</v>
      </c>
      <c r="N22" s="35">
        <v>27</v>
      </c>
      <c r="O22" s="34">
        <v>19</v>
      </c>
      <c r="P22" s="28">
        <f t="shared" si="6"/>
        <v>70.37037037037037</v>
      </c>
      <c r="Q22" s="29">
        <f t="shared" si="7"/>
        <v>-8</v>
      </c>
      <c r="R22" s="34">
        <v>35</v>
      </c>
      <c r="S22" s="35">
        <v>25</v>
      </c>
      <c r="T22" s="28">
        <f t="shared" si="8"/>
        <v>71.42857142857143</v>
      </c>
      <c r="U22" s="26">
        <f t="shared" si="9"/>
        <v>-10</v>
      </c>
      <c r="V22" s="34">
        <v>1290</v>
      </c>
      <c r="W22" s="34">
        <v>1165</v>
      </c>
      <c r="X22" s="27">
        <f t="shared" si="10"/>
        <v>90.31007751937985</v>
      </c>
      <c r="Y22" s="26">
        <f t="shared" si="11"/>
        <v>-125</v>
      </c>
      <c r="Z22" s="34">
        <v>1160</v>
      </c>
      <c r="AA22" s="34">
        <v>1010</v>
      </c>
      <c r="AB22" s="27">
        <f t="shared" si="12"/>
        <v>87.06896551724138</v>
      </c>
      <c r="AC22" s="26">
        <f t="shared" si="13"/>
        <v>-150</v>
      </c>
      <c r="AD22" s="34">
        <v>43</v>
      </c>
      <c r="AE22" s="143">
        <v>115</v>
      </c>
      <c r="AF22" s="292" t="s">
        <v>184</v>
      </c>
      <c r="AG22" s="26">
        <f t="shared" si="15"/>
        <v>72</v>
      </c>
      <c r="AH22" s="34">
        <v>2</v>
      </c>
      <c r="AI22" s="34">
        <v>2</v>
      </c>
      <c r="AJ22" s="28">
        <f t="shared" si="16"/>
        <v>100</v>
      </c>
      <c r="AK22" s="26">
        <f t="shared" si="17"/>
        <v>0</v>
      </c>
      <c r="AL22" s="36">
        <v>69</v>
      </c>
      <c r="AM22" s="36">
        <v>40</v>
      </c>
      <c r="AN22" s="32">
        <f t="shared" si="18"/>
        <v>58</v>
      </c>
      <c r="AO22" s="31">
        <f t="shared" si="19"/>
        <v>-29</v>
      </c>
      <c r="AP22" s="37">
        <v>123</v>
      </c>
      <c r="AQ22" s="34">
        <v>84</v>
      </c>
      <c r="AR22" s="28">
        <f t="shared" si="20"/>
        <v>68.3</v>
      </c>
      <c r="AS22" s="26">
        <f t="shared" si="21"/>
        <v>-39</v>
      </c>
      <c r="AT22" s="34">
        <v>1193</v>
      </c>
      <c r="AU22" s="34">
        <v>1069</v>
      </c>
      <c r="AV22" s="28">
        <f t="shared" si="22"/>
        <v>89.60603520536463</v>
      </c>
      <c r="AW22" s="26">
        <f t="shared" si="23"/>
        <v>-124</v>
      </c>
      <c r="AX22" s="34">
        <v>1104</v>
      </c>
      <c r="AY22" s="34">
        <v>953</v>
      </c>
      <c r="AZ22" s="28">
        <f t="shared" si="24"/>
        <v>86.32246376811594</v>
      </c>
      <c r="BA22" s="26">
        <f t="shared" si="25"/>
        <v>-151</v>
      </c>
      <c r="BB22" s="144">
        <v>1670</v>
      </c>
      <c r="BC22" s="34">
        <v>1884.1243862520457</v>
      </c>
      <c r="BD22" s="26">
        <f t="shared" si="26"/>
        <v>214.12438625204572</v>
      </c>
      <c r="BE22" s="34">
        <v>63</v>
      </c>
      <c r="BF22" s="34">
        <v>51</v>
      </c>
      <c r="BG22" s="28">
        <f t="shared" si="27"/>
        <v>81</v>
      </c>
      <c r="BH22" s="26">
        <f t="shared" si="28"/>
        <v>-12</v>
      </c>
      <c r="BI22" s="34">
        <v>40</v>
      </c>
    </row>
    <row r="23" spans="1:61" s="20" customFormat="1" ht="18" customHeight="1">
      <c r="A23" s="33" t="s">
        <v>161</v>
      </c>
      <c r="B23" s="34">
        <v>931</v>
      </c>
      <c r="C23" s="143">
        <v>777</v>
      </c>
      <c r="D23" s="27">
        <f t="shared" si="0"/>
        <v>83.45864661654136</v>
      </c>
      <c r="E23" s="26">
        <f t="shared" si="1"/>
        <v>-154</v>
      </c>
      <c r="F23" s="34">
        <v>160</v>
      </c>
      <c r="G23" s="34">
        <v>126</v>
      </c>
      <c r="H23" s="27">
        <f t="shared" si="2"/>
        <v>78.75</v>
      </c>
      <c r="I23" s="26">
        <f t="shared" si="3"/>
        <v>-34</v>
      </c>
      <c r="J23" s="34">
        <v>7</v>
      </c>
      <c r="K23" s="34">
        <v>10</v>
      </c>
      <c r="L23" s="27">
        <f t="shared" si="4"/>
        <v>142.85714285714286</v>
      </c>
      <c r="M23" s="26">
        <f t="shared" si="5"/>
        <v>3</v>
      </c>
      <c r="N23" s="35">
        <v>1</v>
      </c>
      <c r="O23" s="34">
        <v>1</v>
      </c>
      <c r="P23" s="28">
        <f t="shared" si="6"/>
        <v>100</v>
      </c>
      <c r="Q23" s="29">
        <f t="shared" si="7"/>
        <v>0</v>
      </c>
      <c r="R23" s="34">
        <v>1</v>
      </c>
      <c r="S23" s="35">
        <v>1</v>
      </c>
      <c r="T23" s="28">
        <f t="shared" si="8"/>
        <v>100</v>
      </c>
      <c r="U23" s="26">
        <f t="shared" si="9"/>
        <v>0</v>
      </c>
      <c r="V23" s="34">
        <v>420</v>
      </c>
      <c r="W23" s="34">
        <v>351</v>
      </c>
      <c r="X23" s="27">
        <f t="shared" si="10"/>
        <v>83.57142857142857</v>
      </c>
      <c r="Y23" s="26">
        <f t="shared" si="11"/>
        <v>-69</v>
      </c>
      <c r="Z23" s="34">
        <v>417</v>
      </c>
      <c r="AA23" s="34">
        <v>339</v>
      </c>
      <c r="AB23" s="27">
        <f t="shared" si="12"/>
        <v>81.29496402877699</v>
      </c>
      <c r="AC23" s="26">
        <f t="shared" si="13"/>
        <v>-78</v>
      </c>
      <c r="AD23" s="34">
        <v>0</v>
      </c>
      <c r="AE23" s="143">
        <v>0</v>
      </c>
      <c r="AF23" s="27"/>
      <c r="AG23" s="26">
        <f t="shared" si="15"/>
        <v>0</v>
      </c>
      <c r="AH23" s="34">
        <v>0</v>
      </c>
      <c r="AI23" s="34">
        <v>1</v>
      </c>
      <c r="AJ23" s="28"/>
      <c r="AK23" s="26">
        <f t="shared" si="17"/>
        <v>1</v>
      </c>
      <c r="AL23" s="36">
        <v>18</v>
      </c>
      <c r="AM23" s="36">
        <v>17</v>
      </c>
      <c r="AN23" s="32">
        <f t="shared" si="18"/>
        <v>94.4</v>
      </c>
      <c r="AO23" s="31">
        <f t="shared" si="19"/>
        <v>-1</v>
      </c>
      <c r="AP23" s="37">
        <v>44</v>
      </c>
      <c r="AQ23" s="34">
        <v>27</v>
      </c>
      <c r="AR23" s="28">
        <f t="shared" si="20"/>
        <v>61.4</v>
      </c>
      <c r="AS23" s="26">
        <f t="shared" si="21"/>
        <v>-17</v>
      </c>
      <c r="AT23" s="34">
        <v>867</v>
      </c>
      <c r="AU23" s="34">
        <v>708</v>
      </c>
      <c r="AV23" s="28">
        <f t="shared" si="22"/>
        <v>81.66089965397923</v>
      </c>
      <c r="AW23" s="26">
        <f t="shared" si="23"/>
        <v>-159</v>
      </c>
      <c r="AX23" s="34">
        <v>711</v>
      </c>
      <c r="AY23" s="34">
        <v>570</v>
      </c>
      <c r="AZ23" s="28">
        <f t="shared" si="24"/>
        <v>80.16877637130801</v>
      </c>
      <c r="BA23" s="26">
        <f t="shared" si="25"/>
        <v>-141</v>
      </c>
      <c r="BB23" s="144">
        <v>1609</v>
      </c>
      <c r="BC23" s="34">
        <v>1810.7744107744109</v>
      </c>
      <c r="BD23" s="26">
        <f t="shared" si="26"/>
        <v>201.77441077441085</v>
      </c>
      <c r="BE23" s="34">
        <v>27</v>
      </c>
      <c r="BF23" s="34">
        <v>20</v>
      </c>
      <c r="BG23" s="28">
        <f t="shared" si="27"/>
        <v>74.1</v>
      </c>
      <c r="BH23" s="26">
        <f t="shared" si="28"/>
        <v>-7</v>
      </c>
      <c r="BI23" s="34">
        <v>9</v>
      </c>
    </row>
    <row r="24" spans="1:61" s="20" customFormat="1" ht="18" customHeight="1">
      <c r="A24" s="33" t="s">
        <v>162</v>
      </c>
      <c r="B24" s="34">
        <v>843</v>
      </c>
      <c r="C24" s="143">
        <v>570</v>
      </c>
      <c r="D24" s="27">
        <f t="shared" si="0"/>
        <v>67.61565836298932</v>
      </c>
      <c r="E24" s="26">
        <f t="shared" si="1"/>
        <v>-273</v>
      </c>
      <c r="F24" s="34">
        <v>162</v>
      </c>
      <c r="G24" s="34">
        <v>124</v>
      </c>
      <c r="H24" s="27">
        <f t="shared" si="2"/>
        <v>76.5432098765432</v>
      </c>
      <c r="I24" s="26">
        <f t="shared" si="3"/>
        <v>-38</v>
      </c>
      <c r="J24" s="34">
        <v>44</v>
      </c>
      <c r="K24" s="34">
        <v>38</v>
      </c>
      <c r="L24" s="27">
        <f t="shared" si="4"/>
        <v>86.36363636363636</v>
      </c>
      <c r="M24" s="26">
        <f t="shared" si="5"/>
        <v>-6</v>
      </c>
      <c r="N24" s="35">
        <v>26</v>
      </c>
      <c r="O24" s="34">
        <v>15</v>
      </c>
      <c r="P24" s="28">
        <f t="shared" si="6"/>
        <v>57.692307692307686</v>
      </c>
      <c r="Q24" s="29">
        <f t="shared" si="7"/>
        <v>-11</v>
      </c>
      <c r="R24" s="34">
        <v>5</v>
      </c>
      <c r="S24" s="35">
        <v>3</v>
      </c>
      <c r="T24" s="28">
        <f t="shared" si="8"/>
        <v>60</v>
      </c>
      <c r="U24" s="26">
        <f t="shared" si="9"/>
        <v>-2</v>
      </c>
      <c r="V24" s="34">
        <v>684</v>
      </c>
      <c r="W24" s="34">
        <v>642</v>
      </c>
      <c r="X24" s="27">
        <f t="shared" si="10"/>
        <v>93.85964912280701</v>
      </c>
      <c r="Y24" s="30">
        <f t="shared" si="11"/>
        <v>-42</v>
      </c>
      <c r="Z24" s="34">
        <v>629</v>
      </c>
      <c r="AA24" s="34">
        <v>453</v>
      </c>
      <c r="AB24" s="27">
        <f t="shared" si="12"/>
        <v>72.01907790143083</v>
      </c>
      <c r="AC24" s="26">
        <f t="shared" si="13"/>
        <v>-176</v>
      </c>
      <c r="AD24" s="34">
        <v>0</v>
      </c>
      <c r="AE24" s="143">
        <v>91</v>
      </c>
      <c r="AF24" s="27"/>
      <c r="AG24" s="30">
        <f t="shared" si="15"/>
        <v>91</v>
      </c>
      <c r="AH24" s="34">
        <v>2</v>
      </c>
      <c r="AI24" s="34">
        <v>2</v>
      </c>
      <c r="AJ24" s="28">
        <f t="shared" si="16"/>
        <v>100</v>
      </c>
      <c r="AK24" s="26">
        <f t="shared" si="17"/>
        <v>0</v>
      </c>
      <c r="AL24" s="36">
        <v>47</v>
      </c>
      <c r="AM24" s="36">
        <v>29</v>
      </c>
      <c r="AN24" s="32">
        <f t="shared" si="18"/>
        <v>61.7</v>
      </c>
      <c r="AO24" s="31">
        <f t="shared" si="19"/>
        <v>-18</v>
      </c>
      <c r="AP24" s="37">
        <v>73</v>
      </c>
      <c r="AQ24" s="34">
        <v>44</v>
      </c>
      <c r="AR24" s="28">
        <f t="shared" si="20"/>
        <v>60.3</v>
      </c>
      <c r="AS24" s="26">
        <f t="shared" si="21"/>
        <v>-29</v>
      </c>
      <c r="AT24" s="34">
        <v>770</v>
      </c>
      <c r="AU24" s="34">
        <v>511</v>
      </c>
      <c r="AV24" s="28">
        <f t="shared" si="22"/>
        <v>66.36363636363637</v>
      </c>
      <c r="AW24" s="26">
        <f t="shared" si="23"/>
        <v>-259</v>
      </c>
      <c r="AX24" s="34">
        <v>700</v>
      </c>
      <c r="AY24" s="34">
        <v>456</v>
      </c>
      <c r="AZ24" s="28">
        <f t="shared" si="24"/>
        <v>65.14285714285715</v>
      </c>
      <c r="BA24" s="26">
        <f t="shared" si="25"/>
        <v>-244</v>
      </c>
      <c r="BB24" s="144">
        <v>2290</v>
      </c>
      <c r="BC24" s="34">
        <v>2313.144329896907</v>
      </c>
      <c r="BD24" s="26">
        <f t="shared" si="26"/>
        <v>23.14432989690704</v>
      </c>
      <c r="BE24" s="34">
        <v>27</v>
      </c>
      <c r="BF24" s="34">
        <v>21</v>
      </c>
      <c r="BG24" s="28">
        <f t="shared" si="27"/>
        <v>77.8</v>
      </c>
      <c r="BH24" s="26">
        <f t="shared" si="28"/>
        <v>-6</v>
      </c>
      <c r="BI24" s="34">
        <v>10</v>
      </c>
    </row>
    <row r="25" spans="1:61" s="20" customFormat="1" ht="18" customHeight="1">
      <c r="A25" s="33" t="s">
        <v>163</v>
      </c>
      <c r="B25" s="34">
        <v>1154</v>
      </c>
      <c r="C25" s="143">
        <v>984</v>
      </c>
      <c r="D25" s="27">
        <f t="shared" si="0"/>
        <v>85.2686308492201</v>
      </c>
      <c r="E25" s="26">
        <f t="shared" si="1"/>
        <v>-170</v>
      </c>
      <c r="F25" s="34">
        <v>133</v>
      </c>
      <c r="G25" s="34">
        <v>139</v>
      </c>
      <c r="H25" s="27">
        <f t="shared" si="2"/>
        <v>104.51127819548873</v>
      </c>
      <c r="I25" s="26">
        <f t="shared" si="3"/>
        <v>6</v>
      </c>
      <c r="J25" s="34">
        <v>6</v>
      </c>
      <c r="K25" s="34">
        <v>11</v>
      </c>
      <c r="L25" s="27">
        <f t="shared" si="4"/>
        <v>183.33333333333331</v>
      </c>
      <c r="M25" s="26">
        <f t="shared" si="5"/>
        <v>5</v>
      </c>
      <c r="N25" s="35">
        <v>0</v>
      </c>
      <c r="O25" s="34">
        <v>0</v>
      </c>
      <c r="P25" s="28"/>
      <c r="Q25" s="29">
        <f t="shared" si="7"/>
        <v>0</v>
      </c>
      <c r="R25" s="34">
        <v>4</v>
      </c>
      <c r="S25" s="35">
        <v>2</v>
      </c>
      <c r="T25" s="28">
        <f t="shared" si="8"/>
        <v>50</v>
      </c>
      <c r="U25" s="26">
        <f t="shared" si="9"/>
        <v>-2</v>
      </c>
      <c r="V25" s="34">
        <v>989</v>
      </c>
      <c r="W25" s="34">
        <v>795</v>
      </c>
      <c r="X25" s="27">
        <f t="shared" si="10"/>
        <v>80.38422649140546</v>
      </c>
      <c r="Y25" s="26">
        <f t="shared" si="11"/>
        <v>-194</v>
      </c>
      <c r="Z25" s="34">
        <v>986</v>
      </c>
      <c r="AA25" s="34">
        <v>642</v>
      </c>
      <c r="AB25" s="27">
        <f t="shared" si="12"/>
        <v>65.11156186612575</v>
      </c>
      <c r="AC25" s="26">
        <f t="shared" si="13"/>
        <v>-344</v>
      </c>
      <c r="AD25" s="34">
        <v>0</v>
      </c>
      <c r="AE25" s="143">
        <v>52</v>
      </c>
      <c r="AF25" s="27" t="s">
        <v>122</v>
      </c>
      <c r="AG25" s="26">
        <f t="shared" si="15"/>
        <v>52</v>
      </c>
      <c r="AH25" s="34">
        <v>5</v>
      </c>
      <c r="AI25" s="34">
        <v>2</v>
      </c>
      <c r="AJ25" s="28">
        <f t="shared" si="16"/>
        <v>40</v>
      </c>
      <c r="AK25" s="26">
        <f t="shared" si="17"/>
        <v>-3</v>
      </c>
      <c r="AL25" s="36">
        <v>11</v>
      </c>
      <c r="AM25" s="36">
        <v>17</v>
      </c>
      <c r="AN25" s="32">
        <f t="shared" si="18"/>
        <v>154.5</v>
      </c>
      <c r="AO25" s="31">
        <f t="shared" si="19"/>
        <v>6</v>
      </c>
      <c r="AP25" s="37">
        <v>16</v>
      </c>
      <c r="AQ25" s="34">
        <v>26</v>
      </c>
      <c r="AR25" s="28">
        <f t="shared" si="20"/>
        <v>162.5</v>
      </c>
      <c r="AS25" s="26">
        <f t="shared" si="21"/>
        <v>10</v>
      </c>
      <c r="AT25" s="34">
        <v>1100</v>
      </c>
      <c r="AU25" s="34">
        <v>936</v>
      </c>
      <c r="AV25" s="28">
        <f t="shared" si="22"/>
        <v>85.0909090909091</v>
      </c>
      <c r="AW25" s="26">
        <f t="shared" si="23"/>
        <v>-164</v>
      </c>
      <c r="AX25" s="34">
        <v>1001</v>
      </c>
      <c r="AY25" s="34">
        <v>854</v>
      </c>
      <c r="AZ25" s="28">
        <f t="shared" si="24"/>
        <v>85.3146853146853</v>
      </c>
      <c r="BA25" s="26">
        <f t="shared" si="25"/>
        <v>-147</v>
      </c>
      <c r="BB25" s="144">
        <v>1898</v>
      </c>
      <c r="BC25" s="34">
        <v>2397.642163661581</v>
      </c>
      <c r="BD25" s="26">
        <f t="shared" si="26"/>
        <v>499.642163661581</v>
      </c>
      <c r="BE25" s="34">
        <v>9</v>
      </c>
      <c r="BF25" s="34">
        <v>14</v>
      </c>
      <c r="BG25" s="28">
        <f t="shared" si="27"/>
        <v>155.6</v>
      </c>
      <c r="BH25" s="26">
        <f t="shared" si="28"/>
        <v>5</v>
      </c>
      <c r="BI25" s="34">
        <v>2</v>
      </c>
    </row>
    <row r="26" spans="1:61" s="20" customFormat="1" ht="18" customHeight="1">
      <c r="A26" s="33" t="s">
        <v>164</v>
      </c>
      <c r="B26" s="34">
        <v>715</v>
      </c>
      <c r="C26" s="143">
        <v>626</v>
      </c>
      <c r="D26" s="27">
        <f t="shared" si="0"/>
        <v>87.55244755244756</v>
      </c>
      <c r="E26" s="26">
        <f t="shared" si="1"/>
        <v>-89</v>
      </c>
      <c r="F26" s="34">
        <v>100</v>
      </c>
      <c r="G26" s="34">
        <v>99</v>
      </c>
      <c r="H26" s="27">
        <f t="shared" si="2"/>
        <v>99</v>
      </c>
      <c r="I26" s="26">
        <f t="shared" si="3"/>
        <v>-1</v>
      </c>
      <c r="J26" s="34">
        <v>22</v>
      </c>
      <c r="K26" s="34">
        <v>11</v>
      </c>
      <c r="L26" s="27">
        <f t="shared" si="4"/>
        <v>50</v>
      </c>
      <c r="M26" s="26">
        <f t="shared" si="5"/>
        <v>-11</v>
      </c>
      <c r="N26" s="35">
        <v>3</v>
      </c>
      <c r="O26" s="34">
        <v>3</v>
      </c>
      <c r="P26" s="28">
        <f t="shared" si="6"/>
        <v>100</v>
      </c>
      <c r="Q26" s="29">
        <f t="shared" si="7"/>
        <v>0</v>
      </c>
      <c r="R26" s="34">
        <v>1</v>
      </c>
      <c r="S26" s="35">
        <v>2</v>
      </c>
      <c r="T26" s="28">
        <f t="shared" si="8"/>
        <v>200</v>
      </c>
      <c r="U26" s="26">
        <f t="shared" si="9"/>
        <v>1</v>
      </c>
      <c r="V26" s="34">
        <v>464</v>
      </c>
      <c r="W26" s="34">
        <v>357</v>
      </c>
      <c r="X26" s="27">
        <f t="shared" si="10"/>
        <v>76.9396551724138</v>
      </c>
      <c r="Y26" s="26">
        <f t="shared" si="11"/>
        <v>-107</v>
      </c>
      <c r="Z26" s="34">
        <v>458</v>
      </c>
      <c r="AA26" s="34">
        <v>353</v>
      </c>
      <c r="AB26" s="27">
        <f t="shared" si="12"/>
        <v>77.07423580786026</v>
      </c>
      <c r="AC26" s="26">
        <f t="shared" si="13"/>
        <v>-105</v>
      </c>
      <c r="AD26" s="34">
        <v>0</v>
      </c>
      <c r="AE26" s="143">
        <v>0</v>
      </c>
      <c r="AF26" s="27"/>
      <c r="AG26" s="26">
        <f t="shared" si="15"/>
        <v>0</v>
      </c>
      <c r="AH26" s="34">
        <v>32</v>
      </c>
      <c r="AI26" s="34">
        <v>28</v>
      </c>
      <c r="AJ26" s="28">
        <f t="shared" si="16"/>
        <v>87.5</v>
      </c>
      <c r="AK26" s="26">
        <f t="shared" si="17"/>
        <v>-4</v>
      </c>
      <c r="AL26" s="36">
        <v>16</v>
      </c>
      <c r="AM26" s="36">
        <v>14</v>
      </c>
      <c r="AN26" s="32">
        <f t="shared" si="18"/>
        <v>87.5</v>
      </c>
      <c r="AO26" s="31">
        <f t="shared" si="19"/>
        <v>-2</v>
      </c>
      <c r="AP26" s="37">
        <v>23</v>
      </c>
      <c r="AQ26" s="34">
        <v>17</v>
      </c>
      <c r="AR26" s="28">
        <f t="shared" si="20"/>
        <v>73.9</v>
      </c>
      <c r="AS26" s="26">
        <f t="shared" si="21"/>
        <v>-6</v>
      </c>
      <c r="AT26" s="34">
        <v>677</v>
      </c>
      <c r="AU26" s="34">
        <v>594</v>
      </c>
      <c r="AV26" s="28">
        <f t="shared" si="22"/>
        <v>87.74002954209749</v>
      </c>
      <c r="AW26" s="26">
        <f t="shared" si="23"/>
        <v>-83</v>
      </c>
      <c r="AX26" s="34">
        <v>633</v>
      </c>
      <c r="AY26" s="34">
        <v>540</v>
      </c>
      <c r="AZ26" s="28">
        <f t="shared" si="24"/>
        <v>85.30805687203792</v>
      </c>
      <c r="BA26" s="26">
        <f t="shared" si="25"/>
        <v>-93</v>
      </c>
      <c r="BB26" s="144">
        <v>1792</v>
      </c>
      <c r="BC26" s="34">
        <v>2295.9100204498977</v>
      </c>
      <c r="BD26" s="26">
        <f t="shared" si="26"/>
        <v>503.91002044989773</v>
      </c>
      <c r="BE26" s="34">
        <v>6</v>
      </c>
      <c r="BF26" s="34">
        <v>9</v>
      </c>
      <c r="BG26" s="28">
        <f t="shared" si="27"/>
        <v>150</v>
      </c>
      <c r="BH26" s="26">
        <f t="shared" si="28"/>
        <v>3</v>
      </c>
      <c r="BI26" s="34">
        <v>3</v>
      </c>
    </row>
    <row r="27" spans="1:61" s="20" customFormat="1" ht="18" customHeight="1">
      <c r="A27" s="33" t="s">
        <v>165</v>
      </c>
      <c r="B27" s="34">
        <v>973</v>
      </c>
      <c r="C27" s="143">
        <v>812</v>
      </c>
      <c r="D27" s="27">
        <f t="shared" si="0"/>
        <v>83.45323741007195</v>
      </c>
      <c r="E27" s="26">
        <f t="shared" si="1"/>
        <v>-161</v>
      </c>
      <c r="F27" s="34">
        <v>171</v>
      </c>
      <c r="G27" s="34">
        <v>156</v>
      </c>
      <c r="H27" s="27">
        <f t="shared" si="2"/>
        <v>91.22807017543859</v>
      </c>
      <c r="I27" s="26">
        <f t="shared" si="3"/>
        <v>-15</v>
      </c>
      <c r="J27" s="34">
        <v>18</v>
      </c>
      <c r="K27" s="34">
        <v>12</v>
      </c>
      <c r="L27" s="27">
        <f t="shared" si="4"/>
        <v>66.66666666666666</v>
      </c>
      <c r="M27" s="26">
        <f t="shared" si="5"/>
        <v>-6</v>
      </c>
      <c r="N27" s="35">
        <v>3</v>
      </c>
      <c r="O27" s="34">
        <v>4</v>
      </c>
      <c r="P27" s="28">
        <f t="shared" si="6"/>
        <v>133.33333333333331</v>
      </c>
      <c r="Q27" s="29">
        <f t="shared" si="7"/>
        <v>1</v>
      </c>
      <c r="R27" s="34">
        <v>10</v>
      </c>
      <c r="S27" s="35">
        <v>15</v>
      </c>
      <c r="T27" s="28">
        <f t="shared" si="8"/>
        <v>150</v>
      </c>
      <c r="U27" s="26">
        <f t="shared" si="9"/>
        <v>5</v>
      </c>
      <c r="V27" s="34">
        <v>667</v>
      </c>
      <c r="W27" s="34">
        <v>642</v>
      </c>
      <c r="X27" s="27">
        <f t="shared" si="10"/>
        <v>96.25187406296851</v>
      </c>
      <c r="Y27" s="26">
        <f t="shared" si="11"/>
        <v>-25</v>
      </c>
      <c r="Z27" s="34">
        <v>608</v>
      </c>
      <c r="AA27" s="34">
        <v>590</v>
      </c>
      <c r="AB27" s="27">
        <f t="shared" si="12"/>
        <v>97.03947368421053</v>
      </c>
      <c r="AC27" s="26">
        <f t="shared" si="13"/>
        <v>-18</v>
      </c>
      <c r="AD27" s="34">
        <v>20</v>
      </c>
      <c r="AE27" s="143">
        <v>17</v>
      </c>
      <c r="AF27" s="27">
        <f t="shared" si="14"/>
        <v>85</v>
      </c>
      <c r="AG27" s="26">
        <f t="shared" si="15"/>
        <v>-3</v>
      </c>
      <c r="AH27" s="34">
        <v>5</v>
      </c>
      <c r="AI27" s="34">
        <v>8</v>
      </c>
      <c r="AJ27" s="28">
        <f t="shared" si="16"/>
        <v>160</v>
      </c>
      <c r="AK27" s="26">
        <f t="shared" si="17"/>
        <v>3</v>
      </c>
      <c r="AL27" s="36">
        <v>16</v>
      </c>
      <c r="AM27" s="36">
        <v>11</v>
      </c>
      <c r="AN27" s="32">
        <f t="shared" si="18"/>
        <v>68.8</v>
      </c>
      <c r="AO27" s="31">
        <f t="shared" si="19"/>
        <v>-5</v>
      </c>
      <c r="AP27" s="37">
        <v>27</v>
      </c>
      <c r="AQ27" s="34">
        <v>25</v>
      </c>
      <c r="AR27" s="28">
        <f t="shared" si="20"/>
        <v>92.6</v>
      </c>
      <c r="AS27" s="26">
        <f t="shared" si="21"/>
        <v>-2</v>
      </c>
      <c r="AT27" s="34">
        <v>916</v>
      </c>
      <c r="AU27" s="34">
        <v>754</v>
      </c>
      <c r="AV27" s="28">
        <f t="shared" si="22"/>
        <v>82.31441048034934</v>
      </c>
      <c r="AW27" s="26">
        <f t="shared" si="23"/>
        <v>-162</v>
      </c>
      <c r="AX27" s="34">
        <v>834</v>
      </c>
      <c r="AY27" s="34">
        <v>674</v>
      </c>
      <c r="AZ27" s="28">
        <f t="shared" si="24"/>
        <v>80.81534772182253</v>
      </c>
      <c r="BA27" s="26">
        <f t="shared" si="25"/>
        <v>-160</v>
      </c>
      <c r="BB27" s="144">
        <v>1724</v>
      </c>
      <c r="BC27" s="34">
        <v>1918.3219178082193</v>
      </c>
      <c r="BD27" s="26">
        <f t="shared" si="26"/>
        <v>194.32191780821927</v>
      </c>
      <c r="BE27" s="34">
        <v>12</v>
      </c>
      <c r="BF27" s="34">
        <v>13</v>
      </c>
      <c r="BG27" s="28">
        <f t="shared" si="27"/>
        <v>108.3</v>
      </c>
      <c r="BH27" s="26">
        <f t="shared" si="28"/>
        <v>1</v>
      </c>
      <c r="BI27" s="34">
        <v>3</v>
      </c>
    </row>
    <row r="28" spans="1:61" s="20" customFormat="1" ht="18" customHeight="1">
      <c r="A28" s="33" t="s">
        <v>166</v>
      </c>
      <c r="B28" s="34">
        <v>834</v>
      </c>
      <c r="C28" s="143">
        <v>767</v>
      </c>
      <c r="D28" s="27">
        <f t="shared" si="0"/>
        <v>91.96642685851319</v>
      </c>
      <c r="E28" s="26">
        <f t="shared" si="1"/>
        <v>-67</v>
      </c>
      <c r="F28" s="34">
        <v>178</v>
      </c>
      <c r="G28" s="34">
        <v>128</v>
      </c>
      <c r="H28" s="27">
        <f t="shared" si="2"/>
        <v>71.91011235955057</v>
      </c>
      <c r="I28" s="26">
        <f t="shared" si="3"/>
        <v>-50</v>
      </c>
      <c r="J28" s="34">
        <v>13</v>
      </c>
      <c r="K28" s="34">
        <v>27</v>
      </c>
      <c r="L28" s="27">
        <f t="shared" si="4"/>
        <v>207.6923076923077</v>
      </c>
      <c r="M28" s="26">
        <f t="shared" si="5"/>
        <v>14</v>
      </c>
      <c r="N28" s="35">
        <v>3</v>
      </c>
      <c r="O28" s="34">
        <v>15</v>
      </c>
      <c r="P28" s="28">
        <f t="shared" si="6"/>
        <v>500</v>
      </c>
      <c r="Q28" s="29">
        <f t="shared" si="7"/>
        <v>12</v>
      </c>
      <c r="R28" s="34">
        <v>2</v>
      </c>
      <c r="S28" s="35">
        <v>4</v>
      </c>
      <c r="T28" s="28">
        <f t="shared" si="8"/>
        <v>200</v>
      </c>
      <c r="U28" s="26">
        <f t="shared" si="9"/>
        <v>2</v>
      </c>
      <c r="V28" s="34">
        <v>775</v>
      </c>
      <c r="W28" s="34">
        <v>527</v>
      </c>
      <c r="X28" s="27">
        <f t="shared" si="10"/>
        <v>68</v>
      </c>
      <c r="Y28" s="26">
        <f t="shared" si="11"/>
        <v>-248</v>
      </c>
      <c r="Z28" s="34">
        <v>685</v>
      </c>
      <c r="AA28" s="34">
        <v>489</v>
      </c>
      <c r="AB28" s="27">
        <f t="shared" si="12"/>
        <v>71.38686131386861</v>
      </c>
      <c r="AC28" s="26">
        <f t="shared" si="13"/>
        <v>-196</v>
      </c>
      <c r="AD28" s="34">
        <v>53</v>
      </c>
      <c r="AE28" s="143">
        <v>12</v>
      </c>
      <c r="AF28" s="27">
        <f t="shared" si="14"/>
        <v>22.641509433962266</v>
      </c>
      <c r="AG28" s="26">
        <f t="shared" si="15"/>
        <v>-41</v>
      </c>
      <c r="AH28" s="34">
        <v>19</v>
      </c>
      <c r="AI28" s="34">
        <v>3</v>
      </c>
      <c r="AJ28" s="28">
        <f t="shared" si="16"/>
        <v>15.789473684210526</v>
      </c>
      <c r="AK28" s="26">
        <f t="shared" si="17"/>
        <v>-16</v>
      </c>
      <c r="AL28" s="36">
        <v>22</v>
      </c>
      <c r="AM28" s="36">
        <v>29</v>
      </c>
      <c r="AN28" s="32">
        <f t="shared" si="18"/>
        <v>131.8</v>
      </c>
      <c r="AO28" s="31">
        <f t="shared" si="19"/>
        <v>7</v>
      </c>
      <c r="AP28" s="37">
        <v>37</v>
      </c>
      <c r="AQ28" s="34">
        <v>51</v>
      </c>
      <c r="AR28" s="28">
        <f t="shared" si="20"/>
        <v>137.8</v>
      </c>
      <c r="AS28" s="26">
        <f t="shared" si="21"/>
        <v>14</v>
      </c>
      <c r="AT28" s="34">
        <v>790</v>
      </c>
      <c r="AU28" s="34">
        <v>728</v>
      </c>
      <c r="AV28" s="28">
        <f t="shared" si="22"/>
        <v>92.15189873417722</v>
      </c>
      <c r="AW28" s="26">
        <f t="shared" si="23"/>
        <v>-62</v>
      </c>
      <c r="AX28" s="34">
        <v>730</v>
      </c>
      <c r="AY28" s="34">
        <v>681</v>
      </c>
      <c r="AZ28" s="28">
        <f t="shared" si="24"/>
        <v>93.28767123287672</v>
      </c>
      <c r="BA28" s="26">
        <f t="shared" si="25"/>
        <v>-49</v>
      </c>
      <c r="BB28" s="144">
        <v>2211</v>
      </c>
      <c r="BC28" s="34">
        <v>2470.4201680672268</v>
      </c>
      <c r="BD28" s="26">
        <f t="shared" si="26"/>
        <v>259.42016806722677</v>
      </c>
      <c r="BE28" s="34">
        <v>23</v>
      </c>
      <c r="BF28" s="34">
        <v>25</v>
      </c>
      <c r="BG28" s="28">
        <f t="shared" si="27"/>
        <v>108.7</v>
      </c>
      <c r="BH28" s="26">
        <f t="shared" si="28"/>
        <v>2</v>
      </c>
      <c r="BI28" s="34">
        <v>6</v>
      </c>
    </row>
    <row r="29" spans="1:61" s="20" customFormat="1" ht="18" customHeight="1">
      <c r="A29" s="33" t="s">
        <v>167</v>
      </c>
      <c r="B29" s="34">
        <v>798</v>
      </c>
      <c r="C29" s="143">
        <v>641</v>
      </c>
      <c r="D29" s="27">
        <f t="shared" si="0"/>
        <v>80.32581453634086</v>
      </c>
      <c r="E29" s="26">
        <f t="shared" si="1"/>
        <v>-157</v>
      </c>
      <c r="F29" s="34">
        <v>173</v>
      </c>
      <c r="G29" s="34">
        <v>155</v>
      </c>
      <c r="H29" s="27">
        <f t="shared" si="2"/>
        <v>89.59537572254335</v>
      </c>
      <c r="I29" s="26">
        <f t="shared" si="3"/>
        <v>-18</v>
      </c>
      <c r="J29" s="34">
        <v>16</v>
      </c>
      <c r="K29" s="34">
        <v>9</v>
      </c>
      <c r="L29" s="27">
        <f t="shared" si="4"/>
        <v>56.25</v>
      </c>
      <c r="M29" s="26">
        <f t="shared" si="5"/>
        <v>-7</v>
      </c>
      <c r="N29" s="35">
        <v>0</v>
      </c>
      <c r="O29" s="34">
        <v>1</v>
      </c>
      <c r="P29" s="28"/>
      <c r="Q29" s="29">
        <f t="shared" si="7"/>
        <v>1</v>
      </c>
      <c r="R29" s="34">
        <v>8</v>
      </c>
      <c r="S29" s="35">
        <v>9</v>
      </c>
      <c r="T29" s="28">
        <f t="shared" si="8"/>
        <v>112.5</v>
      </c>
      <c r="U29" s="26">
        <f t="shared" si="9"/>
        <v>1</v>
      </c>
      <c r="V29" s="34">
        <v>709</v>
      </c>
      <c r="W29" s="34">
        <v>488</v>
      </c>
      <c r="X29" s="27">
        <f t="shared" si="10"/>
        <v>68.8293370944993</v>
      </c>
      <c r="Y29" s="26">
        <f t="shared" si="11"/>
        <v>-221</v>
      </c>
      <c r="Z29" s="34">
        <v>704</v>
      </c>
      <c r="AA29" s="34">
        <v>476</v>
      </c>
      <c r="AB29" s="27">
        <f t="shared" si="12"/>
        <v>67.61363636363636</v>
      </c>
      <c r="AC29" s="26">
        <f t="shared" si="13"/>
        <v>-228</v>
      </c>
      <c r="AD29" s="34">
        <v>0</v>
      </c>
      <c r="AE29" s="143">
        <v>0</v>
      </c>
      <c r="AF29" s="27"/>
      <c r="AG29" s="26">
        <f t="shared" si="15"/>
        <v>0</v>
      </c>
      <c r="AH29" s="34">
        <v>15</v>
      </c>
      <c r="AI29" s="34">
        <v>21</v>
      </c>
      <c r="AJ29" s="28">
        <f t="shared" si="16"/>
        <v>140</v>
      </c>
      <c r="AK29" s="26">
        <f t="shared" si="17"/>
        <v>6</v>
      </c>
      <c r="AL29" s="36">
        <v>24</v>
      </c>
      <c r="AM29" s="36">
        <v>22</v>
      </c>
      <c r="AN29" s="32">
        <f t="shared" si="18"/>
        <v>91.7</v>
      </c>
      <c r="AO29" s="31">
        <f t="shared" si="19"/>
        <v>-2</v>
      </c>
      <c r="AP29" s="37">
        <v>47</v>
      </c>
      <c r="AQ29" s="34">
        <v>26</v>
      </c>
      <c r="AR29" s="28">
        <f t="shared" si="20"/>
        <v>55.3</v>
      </c>
      <c r="AS29" s="26">
        <f t="shared" si="21"/>
        <v>-21</v>
      </c>
      <c r="AT29" s="34">
        <v>748</v>
      </c>
      <c r="AU29" s="34">
        <v>590</v>
      </c>
      <c r="AV29" s="28">
        <f t="shared" si="22"/>
        <v>78.87700534759358</v>
      </c>
      <c r="AW29" s="26">
        <f t="shared" si="23"/>
        <v>-158</v>
      </c>
      <c r="AX29" s="34">
        <v>681</v>
      </c>
      <c r="AY29" s="34">
        <v>544</v>
      </c>
      <c r="AZ29" s="28">
        <f t="shared" si="24"/>
        <v>79.88252569750367</v>
      </c>
      <c r="BA29" s="26">
        <f t="shared" si="25"/>
        <v>-137</v>
      </c>
      <c r="BB29" s="144">
        <v>1903</v>
      </c>
      <c r="BC29" s="34">
        <v>2474.3875278396436</v>
      </c>
      <c r="BD29" s="26">
        <f t="shared" si="26"/>
        <v>571.3875278396436</v>
      </c>
      <c r="BE29" s="34">
        <v>31</v>
      </c>
      <c r="BF29" s="34">
        <v>16</v>
      </c>
      <c r="BG29" s="28">
        <f t="shared" si="27"/>
        <v>51.6</v>
      </c>
      <c r="BH29" s="26">
        <f t="shared" si="28"/>
        <v>-15</v>
      </c>
      <c r="BI29" s="34">
        <v>2</v>
      </c>
    </row>
    <row r="30" spans="1:61" s="20" customFormat="1" ht="18" customHeight="1">
      <c r="A30" s="33" t="s">
        <v>168</v>
      </c>
      <c r="B30" s="34">
        <v>1094</v>
      </c>
      <c r="C30" s="143">
        <v>997</v>
      </c>
      <c r="D30" s="27">
        <f t="shared" si="0"/>
        <v>91.13345521023766</v>
      </c>
      <c r="E30" s="26">
        <f t="shared" si="1"/>
        <v>-97</v>
      </c>
      <c r="F30" s="34">
        <v>270</v>
      </c>
      <c r="G30" s="34">
        <v>299</v>
      </c>
      <c r="H30" s="27">
        <f t="shared" si="2"/>
        <v>110.74074074074073</v>
      </c>
      <c r="I30" s="26">
        <f t="shared" si="3"/>
        <v>29</v>
      </c>
      <c r="J30" s="34">
        <v>11</v>
      </c>
      <c r="K30" s="34">
        <v>14</v>
      </c>
      <c r="L30" s="27">
        <f t="shared" si="4"/>
        <v>127.27272727272727</v>
      </c>
      <c r="M30" s="26">
        <f t="shared" si="5"/>
        <v>3</v>
      </c>
      <c r="N30" s="35">
        <v>0</v>
      </c>
      <c r="O30" s="34">
        <v>4</v>
      </c>
      <c r="P30" s="28"/>
      <c r="Q30" s="29">
        <f t="shared" si="7"/>
        <v>4</v>
      </c>
      <c r="R30" s="34">
        <v>15</v>
      </c>
      <c r="S30" s="35">
        <v>5</v>
      </c>
      <c r="T30" s="28">
        <f t="shared" si="8"/>
        <v>33.33333333333333</v>
      </c>
      <c r="U30" s="26">
        <f t="shared" si="9"/>
        <v>-10</v>
      </c>
      <c r="V30" s="34">
        <v>963</v>
      </c>
      <c r="W30" s="34">
        <v>1028</v>
      </c>
      <c r="X30" s="27">
        <f t="shared" si="10"/>
        <v>106.74974039460021</v>
      </c>
      <c r="Y30" s="26">
        <f t="shared" si="11"/>
        <v>65</v>
      </c>
      <c r="Z30" s="34">
        <v>886</v>
      </c>
      <c r="AA30" s="34">
        <v>855</v>
      </c>
      <c r="AB30" s="27">
        <f t="shared" si="12"/>
        <v>96.50112866817156</v>
      </c>
      <c r="AC30" s="26">
        <f t="shared" si="13"/>
        <v>-31</v>
      </c>
      <c r="AD30" s="34">
        <v>29</v>
      </c>
      <c r="AE30" s="143">
        <v>137</v>
      </c>
      <c r="AF30" s="27">
        <f t="shared" si="14"/>
        <v>472.4137931034483</v>
      </c>
      <c r="AG30" s="26">
        <f t="shared" si="15"/>
        <v>108</v>
      </c>
      <c r="AH30" s="34">
        <v>0</v>
      </c>
      <c r="AI30" s="34">
        <v>0</v>
      </c>
      <c r="AJ30" s="28"/>
      <c r="AK30" s="26">
        <f t="shared" si="17"/>
        <v>0</v>
      </c>
      <c r="AL30" s="36">
        <v>15</v>
      </c>
      <c r="AM30" s="36">
        <v>10</v>
      </c>
      <c r="AN30" s="32">
        <f t="shared" si="18"/>
        <v>66.7</v>
      </c>
      <c r="AO30" s="31">
        <f t="shared" si="19"/>
        <v>-5</v>
      </c>
      <c r="AP30" s="37">
        <v>19</v>
      </c>
      <c r="AQ30" s="34">
        <v>24</v>
      </c>
      <c r="AR30" s="28">
        <f t="shared" si="20"/>
        <v>126.3</v>
      </c>
      <c r="AS30" s="26">
        <f t="shared" si="21"/>
        <v>5</v>
      </c>
      <c r="AT30" s="34">
        <v>1022</v>
      </c>
      <c r="AU30" s="34">
        <v>921</v>
      </c>
      <c r="AV30" s="28">
        <f t="shared" si="22"/>
        <v>90.1174168297456</v>
      </c>
      <c r="AW30" s="26">
        <f t="shared" si="23"/>
        <v>-101</v>
      </c>
      <c r="AX30" s="34">
        <v>954</v>
      </c>
      <c r="AY30" s="34">
        <v>848</v>
      </c>
      <c r="AZ30" s="28">
        <f t="shared" si="24"/>
        <v>88.88888888888889</v>
      </c>
      <c r="BA30" s="26">
        <f t="shared" si="25"/>
        <v>-106</v>
      </c>
      <c r="BB30" s="144">
        <v>1871</v>
      </c>
      <c r="BC30" s="34">
        <v>2372.3625557206537</v>
      </c>
      <c r="BD30" s="26">
        <f t="shared" si="26"/>
        <v>501.36255572065375</v>
      </c>
      <c r="BE30" s="34">
        <v>7</v>
      </c>
      <c r="BF30" s="34">
        <v>9</v>
      </c>
      <c r="BG30" s="28">
        <f t="shared" si="27"/>
        <v>128.6</v>
      </c>
      <c r="BH30" s="26">
        <f t="shared" si="28"/>
        <v>2</v>
      </c>
      <c r="BI30" s="34">
        <v>30</v>
      </c>
    </row>
    <row r="31" spans="1:61" s="40" customFormat="1" ht="18" customHeight="1">
      <c r="A31" s="33" t="s">
        <v>169</v>
      </c>
      <c r="B31" s="34">
        <v>964</v>
      </c>
      <c r="C31" s="143">
        <v>860</v>
      </c>
      <c r="D31" s="27">
        <f t="shared" si="0"/>
        <v>89.21161825726142</v>
      </c>
      <c r="E31" s="26">
        <f t="shared" si="1"/>
        <v>-104</v>
      </c>
      <c r="F31" s="34">
        <v>138</v>
      </c>
      <c r="G31" s="34">
        <v>146</v>
      </c>
      <c r="H31" s="27">
        <f t="shared" si="2"/>
        <v>105.79710144927536</v>
      </c>
      <c r="I31" s="26">
        <f t="shared" si="3"/>
        <v>8</v>
      </c>
      <c r="J31" s="34">
        <v>15</v>
      </c>
      <c r="K31" s="34">
        <v>23</v>
      </c>
      <c r="L31" s="27">
        <f t="shared" si="4"/>
        <v>153.33333333333334</v>
      </c>
      <c r="M31" s="26">
        <f t="shared" si="5"/>
        <v>8</v>
      </c>
      <c r="N31" s="35">
        <v>1</v>
      </c>
      <c r="O31" s="34">
        <v>9</v>
      </c>
      <c r="P31" s="28">
        <f t="shared" si="6"/>
        <v>900</v>
      </c>
      <c r="Q31" s="29">
        <f t="shared" si="7"/>
        <v>8</v>
      </c>
      <c r="R31" s="34">
        <v>1</v>
      </c>
      <c r="S31" s="35">
        <v>0</v>
      </c>
      <c r="T31" s="28">
        <f t="shared" si="8"/>
        <v>0</v>
      </c>
      <c r="U31" s="26">
        <f t="shared" si="9"/>
        <v>-1</v>
      </c>
      <c r="V31" s="34">
        <v>973</v>
      </c>
      <c r="W31" s="34">
        <v>865</v>
      </c>
      <c r="X31" s="27">
        <f t="shared" si="10"/>
        <v>88.90030832476874</v>
      </c>
      <c r="Y31" s="26">
        <f t="shared" si="11"/>
        <v>-108</v>
      </c>
      <c r="Z31" s="34">
        <v>929</v>
      </c>
      <c r="AA31" s="34">
        <v>805</v>
      </c>
      <c r="AB31" s="27">
        <f t="shared" si="12"/>
        <v>86.65231431646933</v>
      </c>
      <c r="AC31" s="26">
        <f t="shared" si="13"/>
        <v>-124</v>
      </c>
      <c r="AD31" s="34">
        <v>34</v>
      </c>
      <c r="AE31" s="143">
        <v>39</v>
      </c>
      <c r="AF31" s="27">
        <f t="shared" si="14"/>
        <v>114.70588235294117</v>
      </c>
      <c r="AG31" s="26">
        <f t="shared" si="15"/>
        <v>5</v>
      </c>
      <c r="AH31" s="34">
        <v>4</v>
      </c>
      <c r="AI31" s="34">
        <v>0</v>
      </c>
      <c r="AJ31" s="28">
        <f t="shared" si="16"/>
        <v>0</v>
      </c>
      <c r="AK31" s="26">
        <f t="shared" si="17"/>
        <v>-4</v>
      </c>
      <c r="AL31" s="36">
        <v>16</v>
      </c>
      <c r="AM31" s="36">
        <v>28</v>
      </c>
      <c r="AN31" s="32">
        <f t="shared" si="18"/>
        <v>175</v>
      </c>
      <c r="AO31" s="31">
        <f t="shared" si="19"/>
        <v>12</v>
      </c>
      <c r="AP31" s="37">
        <v>36</v>
      </c>
      <c r="AQ31" s="34">
        <v>63</v>
      </c>
      <c r="AR31" s="28">
        <f t="shared" si="20"/>
        <v>175</v>
      </c>
      <c r="AS31" s="26">
        <f t="shared" si="21"/>
        <v>27</v>
      </c>
      <c r="AT31" s="34">
        <v>900</v>
      </c>
      <c r="AU31" s="34">
        <v>806</v>
      </c>
      <c r="AV31" s="28">
        <f t="shared" si="22"/>
        <v>89.55555555555556</v>
      </c>
      <c r="AW31" s="26">
        <f t="shared" si="23"/>
        <v>-94</v>
      </c>
      <c r="AX31" s="34">
        <v>830</v>
      </c>
      <c r="AY31" s="34">
        <v>735</v>
      </c>
      <c r="AZ31" s="28">
        <f t="shared" si="24"/>
        <v>88.55421686746988</v>
      </c>
      <c r="BA31" s="26">
        <f t="shared" si="25"/>
        <v>-95</v>
      </c>
      <c r="BB31" s="144">
        <v>2148</v>
      </c>
      <c r="BC31" s="34">
        <v>2934.6704871060174</v>
      </c>
      <c r="BD31" s="26">
        <f t="shared" si="26"/>
        <v>786.6704871060174</v>
      </c>
      <c r="BE31" s="34">
        <v>18</v>
      </c>
      <c r="BF31" s="34">
        <v>34</v>
      </c>
      <c r="BG31" s="28">
        <f t="shared" si="27"/>
        <v>188.9</v>
      </c>
      <c r="BH31" s="26">
        <f t="shared" si="28"/>
        <v>16</v>
      </c>
      <c r="BI31" s="34">
        <v>30</v>
      </c>
    </row>
    <row r="32" spans="1:61" s="20" customFormat="1" ht="18" customHeight="1">
      <c r="A32" s="41" t="s">
        <v>170</v>
      </c>
      <c r="B32" s="34">
        <v>1175</v>
      </c>
      <c r="C32" s="143">
        <v>908</v>
      </c>
      <c r="D32" s="27">
        <f t="shared" si="0"/>
        <v>77.27659574468085</v>
      </c>
      <c r="E32" s="26">
        <f t="shared" si="1"/>
        <v>-267</v>
      </c>
      <c r="F32" s="34">
        <v>180</v>
      </c>
      <c r="G32" s="34">
        <v>140</v>
      </c>
      <c r="H32" s="27">
        <f t="shared" si="2"/>
        <v>77.77777777777779</v>
      </c>
      <c r="I32" s="26">
        <f t="shared" si="3"/>
        <v>-40</v>
      </c>
      <c r="J32" s="34">
        <v>22</v>
      </c>
      <c r="K32" s="34">
        <v>23</v>
      </c>
      <c r="L32" s="27">
        <f t="shared" si="4"/>
        <v>104.54545454545455</v>
      </c>
      <c r="M32" s="26">
        <f t="shared" si="5"/>
        <v>1</v>
      </c>
      <c r="N32" s="35">
        <v>3</v>
      </c>
      <c r="O32" s="34">
        <v>13</v>
      </c>
      <c r="P32" s="28">
        <f t="shared" si="6"/>
        <v>433.3333333333333</v>
      </c>
      <c r="Q32" s="29">
        <f t="shared" si="7"/>
        <v>10</v>
      </c>
      <c r="R32" s="34">
        <v>7</v>
      </c>
      <c r="S32" s="35">
        <v>29</v>
      </c>
      <c r="T32" s="28">
        <f t="shared" si="8"/>
        <v>414.28571428571433</v>
      </c>
      <c r="U32" s="26">
        <f t="shared" si="9"/>
        <v>22</v>
      </c>
      <c r="V32" s="34">
        <v>763</v>
      </c>
      <c r="W32" s="34">
        <v>702</v>
      </c>
      <c r="X32" s="27">
        <f t="shared" si="10"/>
        <v>92.00524246395806</v>
      </c>
      <c r="Y32" s="26">
        <f t="shared" si="11"/>
        <v>-61</v>
      </c>
      <c r="Z32" s="34">
        <v>747</v>
      </c>
      <c r="AA32" s="34">
        <v>640</v>
      </c>
      <c r="AB32" s="27">
        <f t="shared" si="12"/>
        <v>85.6760374832664</v>
      </c>
      <c r="AC32" s="26">
        <f t="shared" si="13"/>
        <v>-107</v>
      </c>
      <c r="AD32" s="34">
        <v>0</v>
      </c>
      <c r="AE32" s="143">
        <v>51</v>
      </c>
      <c r="AF32" s="27"/>
      <c r="AG32" s="26">
        <f t="shared" si="15"/>
        <v>51</v>
      </c>
      <c r="AH32" s="34">
        <v>4</v>
      </c>
      <c r="AI32" s="34">
        <v>0</v>
      </c>
      <c r="AJ32" s="28">
        <f t="shared" si="16"/>
        <v>0</v>
      </c>
      <c r="AK32" s="26">
        <f t="shared" si="17"/>
        <v>-4</v>
      </c>
      <c r="AL32" s="36">
        <v>33</v>
      </c>
      <c r="AM32" s="36">
        <v>39</v>
      </c>
      <c r="AN32" s="32">
        <f t="shared" si="18"/>
        <v>118.2</v>
      </c>
      <c r="AO32" s="31">
        <f t="shared" si="19"/>
        <v>6</v>
      </c>
      <c r="AP32" s="37">
        <v>49</v>
      </c>
      <c r="AQ32" s="34">
        <v>71</v>
      </c>
      <c r="AR32" s="28">
        <f t="shared" si="20"/>
        <v>144.9</v>
      </c>
      <c r="AS32" s="26">
        <f t="shared" si="21"/>
        <v>22</v>
      </c>
      <c r="AT32" s="34">
        <v>1084</v>
      </c>
      <c r="AU32" s="34">
        <v>851</v>
      </c>
      <c r="AV32" s="28">
        <f t="shared" si="22"/>
        <v>78.50553505535055</v>
      </c>
      <c r="AW32" s="26">
        <f t="shared" si="23"/>
        <v>-233</v>
      </c>
      <c r="AX32" s="34">
        <v>928</v>
      </c>
      <c r="AY32" s="34">
        <v>687</v>
      </c>
      <c r="AZ32" s="28">
        <f t="shared" si="24"/>
        <v>74.03017241379311</v>
      </c>
      <c r="BA32" s="26">
        <f t="shared" si="25"/>
        <v>-241</v>
      </c>
      <c r="BB32" s="144">
        <v>2154</v>
      </c>
      <c r="BC32" s="34">
        <v>2487.9282218597064</v>
      </c>
      <c r="BD32" s="26">
        <f t="shared" si="26"/>
        <v>333.92822185970635</v>
      </c>
      <c r="BE32" s="34">
        <v>26</v>
      </c>
      <c r="BF32" s="34">
        <v>47</v>
      </c>
      <c r="BG32" s="28">
        <f t="shared" si="27"/>
        <v>180.8</v>
      </c>
      <c r="BH32" s="26">
        <f t="shared" si="28"/>
        <v>21</v>
      </c>
      <c r="BI32" s="34">
        <v>6</v>
      </c>
    </row>
    <row r="33" spans="1:61" s="20" customFormat="1" ht="18" customHeight="1">
      <c r="A33" s="33" t="s">
        <v>171</v>
      </c>
      <c r="B33" s="34">
        <v>805</v>
      </c>
      <c r="C33" s="143">
        <v>575</v>
      </c>
      <c r="D33" s="27">
        <f t="shared" si="0"/>
        <v>71.42857142857143</v>
      </c>
      <c r="E33" s="26">
        <f t="shared" si="1"/>
        <v>-230</v>
      </c>
      <c r="F33" s="34">
        <v>210</v>
      </c>
      <c r="G33" s="34">
        <v>146</v>
      </c>
      <c r="H33" s="27">
        <f t="shared" si="2"/>
        <v>69.52380952380952</v>
      </c>
      <c r="I33" s="26">
        <f t="shared" si="3"/>
        <v>-64</v>
      </c>
      <c r="J33" s="34">
        <v>34</v>
      </c>
      <c r="K33" s="34">
        <v>22</v>
      </c>
      <c r="L33" s="27">
        <f t="shared" si="4"/>
        <v>64.70588235294117</v>
      </c>
      <c r="M33" s="26">
        <f t="shared" si="5"/>
        <v>-12</v>
      </c>
      <c r="N33" s="35">
        <v>16</v>
      </c>
      <c r="O33" s="34">
        <v>4</v>
      </c>
      <c r="P33" s="28">
        <f t="shared" si="6"/>
        <v>25</v>
      </c>
      <c r="Q33" s="29">
        <f t="shared" si="7"/>
        <v>-12</v>
      </c>
      <c r="R33" s="34">
        <v>15</v>
      </c>
      <c r="S33" s="35">
        <v>8</v>
      </c>
      <c r="T33" s="28">
        <f t="shared" si="8"/>
        <v>53.333333333333336</v>
      </c>
      <c r="U33" s="26">
        <f t="shared" si="9"/>
        <v>-7</v>
      </c>
      <c r="V33" s="34">
        <v>912</v>
      </c>
      <c r="W33" s="34">
        <v>597</v>
      </c>
      <c r="X33" s="27">
        <f t="shared" si="10"/>
        <v>65.46052631578947</v>
      </c>
      <c r="Y33" s="26">
        <f t="shared" si="11"/>
        <v>-315</v>
      </c>
      <c r="Z33" s="34">
        <v>684</v>
      </c>
      <c r="AA33" s="34">
        <v>478</v>
      </c>
      <c r="AB33" s="27">
        <f t="shared" si="12"/>
        <v>69.88304093567251</v>
      </c>
      <c r="AC33" s="26">
        <f t="shared" si="13"/>
        <v>-206</v>
      </c>
      <c r="AD33" s="34">
        <v>73</v>
      </c>
      <c r="AE33" s="143">
        <v>48</v>
      </c>
      <c r="AF33" s="27">
        <f t="shared" si="14"/>
        <v>65.75342465753424</v>
      </c>
      <c r="AG33" s="26">
        <f t="shared" si="15"/>
        <v>-25</v>
      </c>
      <c r="AH33" s="34">
        <v>0</v>
      </c>
      <c r="AI33" s="34">
        <v>0</v>
      </c>
      <c r="AJ33" s="28"/>
      <c r="AK33" s="26">
        <f t="shared" si="17"/>
        <v>0</v>
      </c>
      <c r="AL33" s="36">
        <v>41</v>
      </c>
      <c r="AM33" s="36">
        <v>46</v>
      </c>
      <c r="AN33" s="32">
        <f t="shared" si="18"/>
        <v>112.2</v>
      </c>
      <c r="AO33" s="31">
        <f t="shared" si="19"/>
        <v>5</v>
      </c>
      <c r="AP33" s="37">
        <v>87</v>
      </c>
      <c r="AQ33" s="34">
        <v>80</v>
      </c>
      <c r="AR33" s="28">
        <f t="shared" si="20"/>
        <v>92</v>
      </c>
      <c r="AS33" s="26">
        <f t="shared" si="21"/>
        <v>-7</v>
      </c>
      <c r="AT33" s="34">
        <v>769</v>
      </c>
      <c r="AU33" s="34">
        <v>526</v>
      </c>
      <c r="AV33" s="28">
        <f t="shared" si="22"/>
        <v>68.40052015604682</v>
      </c>
      <c r="AW33" s="26">
        <f t="shared" si="23"/>
        <v>-243</v>
      </c>
      <c r="AX33" s="34">
        <v>682</v>
      </c>
      <c r="AY33" s="34">
        <v>422</v>
      </c>
      <c r="AZ33" s="28">
        <f t="shared" si="24"/>
        <v>61.87683284457478</v>
      </c>
      <c r="BA33" s="26">
        <f t="shared" si="25"/>
        <v>-260</v>
      </c>
      <c r="BB33" s="144">
        <v>2262</v>
      </c>
      <c r="BC33" s="34">
        <v>2453.5612535612536</v>
      </c>
      <c r="BD33" s="26">
        <f t="shared" si="26"/>
        <v>191.56125356125358</v>
      </c>
      <c r="BE33" s="34">
        <v>48</v>
      </c>
      <c r="BF33" s="34">
        <v>50</v>
      </c>
      <c r="BG33" s="28">
        <f t="shared" si="27"/>
        <v>104.2</v>
      </c>
      <c r="BH33" s="26">
        <f t="shared" si="28"/>
        <v>2</v>
      </c>
      <c r="BI33" s="34">
        <v>29</v>
      </c>
    </row>
    <row r="34" spans="1:61" s="20" customFormat="1" ht="18" customHeight="1">
      <c r="A34" s="33" t="s">
        <v>172</v>
      </c>
      <c r="B34" s="34">
        <v>918</v>
      </c>
      <c r="C34" s="143">
        <v>815</v>
      </c>
      <c r="D34" s="27">
        <f t="shared" si="0"/>
        <v>88.77995642701525</v>
      </c>
      <c r="E34" s="26">
        <f t="shared" si="1"/>
        <v>-103</v>
      </c>
      <c r="F34" s="34">
        <v>232</v>
      </c>
      <c r="G34" s="34">
        <v>160</v>
      </c>
      <c r="H34" s="27">
        <f t="shared" si="2"/>
        <v>68.96551724137932</v>
      </c>
      <c r="I34" s="26">
        <f t="shared" si="3"/>
        <v>-72</v>
      </c>
      <c r="J34" s="34">
        <v>26</v>
      </c>
      <c r="K34" s="34">
        <v>9</v>
      </c>
      <c r="L34" s="27">
        <f t="shared" si="4"/>
        <v>34.61538461538461</v>
      </c>
      <c r="M34" s="26">
        <f t="shared" si="5"/>
        <v>-17</v>
      </c>
      <c r="N34" s="35">
        <v>15</v>
      </c>
      <c r="O34" s="34">
        <v>1</v>
      </c>
      <c r="P34" s="28">
        <f t="shared" si="6"/>
        <v>6.666666666666667</v>
      </c>
      <c r="Q34" s="29">
        <f t="shared" si="7"/>
        <v>-14</v>
      </c>
      <c r="R34" s="34">
        <v>0</v>
      </c>
      <c r="S34" s="35">
        <v>1</v>
      </c>
      <c r="T34" s="28"/>
      <c r="U34" s="26">
        <f t="shared" si="9"/>
        <v>1</v>
      </c>
      <c r="V34" s="34">
        <v>513</v>
      </c>
      <c r="W34" s="34">
        <v>424</v>
      </c>
      <c r="X34" s="27">
        <f t="shared" si="10"/>
        <v>82.65107212475633</v>
      </c>
      <c r="Y34" s="26">
        <f t="shared" si="11"/>
        <v>-89</v>
      </c>
      <c r="Z34" s="34">
        <v>476</v>
      </c>
      <c r="AA34" s="34">
        <v>401</v>
      </c>
      <c r="AB34" s="27">
        <f t="shared" si="12"/>
        <v>84.24369747899159</v>
      </c>
      <c r="AC34" s="26">
        <f t="shared" si="13"/>
        <v>-75</v>
      </c>
      <c r="AD34" s="34">
        <v>20</v>
      </c>
      <c r="AE34" s="143">
        <v>18</v>
      </c>
      <c r="AF34" s="27">
        <f t="shared" si="14"/>
        <v>90</v>
      </c>
      <c r="AG34" s="26">
        <f t="shared" si="15"/>
        <v>-2</v>
      </c>
      <c r="AH34" s="34">
        <v>18</v>
      </c>
      <c r="AI34" s="34">
        <v>0</v>
      </c>
      <c r="AJ34" s="28">
        <f t="shared" si="16"/>
        <v>0</v>
      </c>
      <c r="AK34" s="26">
        <f t="shared" si="17"/>
        <v>-18</v>
      </c>
      <c r="AL34" s="36">
        <v>17</v>
      </c>
      <c r="AM34" s="36">
        <v>12</v>
      </c>
      <c r="AN34" s="32">
        <f t="shared" si="18"/>
        <v>70.6</v>
      </c>
      <c r="AO34" s="31">
        <f t="shared" si="19"/>
        <v>-5</v>
      </c>
      <c r="AP34" s="37">
        <v>43</v>
      </c>
      <c r="AQ34" s="34">
        <v>20</v>
      </c>
      <c r="AR34" s="28">
        <f t="shared" si="20"/>
        <v>46.5</v>
      </c>
      <c r="AS34" s="26">
        <f t="shared" si="21"/>
        <v>-23</v>
      </c>
      <c r="AT34" s="34">
        <v>858</v>
      </c>
      <c r="AU34" s="34">
        <v>749</v>
      </c>
      <c r="AV34" s="28">
        <f t="shared" si="22"/>
        <v>87.2960372960373</v>
      </c>
      <c r="AW34" s="26">
        <f t="shared" si="23"/>
        <v>-109</v>
      </c>
      <c r="AX34" s="34">
        <v>746</v>
      </c>
      <c r="AY34" s="34">
        <v>660</v>
      </c>
      <c r="AZ34" s="28">
        <f t="shared" si="24"/>
        <v>88.47184986595174</v>
      </c>
      <c r="BA34" s="26">
        <f t="shared" si="25"/>
        <v>-86</v>
      </c>
      <c r="BB34" s="144">
        <v>1302</v>
      </c>
      <c r="BC34" s="34">
        <v>1472.1153846153845</v>
      </c>
      <c r="BD34" s="26">
        <f t="shared" si="26"/>
        <v>170.11538461538453</v>
      </c>
      <c r="BE34" s="34">
        <v>18</v>
      </c>
      <c r="BF34" s="34">
        <v>12</v>
      </c>
      <c r="BG34" s="28">
        <f t="shared" si="27"/>
        <v>66.7</v>
      </c>
      <c r="BH34" s="26">
        <f t="shared" si="28"/>
        <v>-6</v>
      </c>
      <c r="BI34" s="34">
        <v>1</v>
      </c>
    </row>
    <row r="35" spans="1:61" s="42" customFormat="1" ht="15.75">
      <c r="A35" s="33" t="s">
        <v>173</v>
      </c>
      <c r="B35" s="34">
        <v>474</v>
      </c>
      <c r="C35" s="143">
        <v>391</v>
      </c>
      <c r="D35" s="27">
        <f t="shared" si="0"/>
        <v>82.48945147679325</v>
      </c>
      <c r="E35" s="26">
        <f t="shared" si="1"/>
        <v>-83</v>
      </c>
      <c r="F35" s="34">
        <v>86</v>
      </c>
      <c r="G35" s="34">
        <v>70</v>
      </c>
      <c r="H35" s="27">
        <f t="shared" si="2"/>
        <v>81.3953488372093</v>
      </c>
      <c r="I35" s="26">
        <f t="shared" si="3"/>
        <v>-16</v>
      </c>
      <c r="J35" s="34">
        <v>28</v>
      </c>
      <c r="K35" s="34">
        <v>9</v>
      </c>
      <c r="L35" s="27">
        <f t="shared" si="4"/>
        <v>32.142857142857146</v>
      </c>
      <c r="M35" s="26">
        <f t="shared" si="5"/>
        <v>-19</v>
      </c>
      <c r="N35" s="35">
        <v>11</v>
      </c>
      <c r="O35" s="34">
        <v>2</v>
      </c>
      <c r="P35" s="28">
        <f t="shared" si="6"/>
        <v>18.181818181818183</v>
      </c>
      <c r="Q35" s="29">
        <f t="shared" si="7"/>
        <v>-9</v>
      </c>
      <c r="R35" s="34">
        <v>5</v>
      </c>
      <c r="S35" s="35">
        <v>2</v>
      </c>
      <c r="T35" s="28">
        <f t="shared" si="8"/>
        <v>40</v>
      </c>
      <c r="U35" s="26">
        <f t="shared" si="9"/>
        <v>-3</v>
      </c>
      <c r="V35" s="34">
        <v>492</v>
      </c>
      <c r="W35" s="34">
        <v>403</v>
      </c>
      <c r="X35" s="27">
        <f t="shared" si="10"/>
        <v>81.91056910569105</v>
      </c>
      <c r="Y35" s="26">
        <f t="shared" si="11"/>
        <v>-89</v>
      </c>
      <c r="Z35" s="34">
        <v>433</v>
      </c>
      <c r="AA35" s="34">
        <v>364</v>
      </c>
      <c r="AB35" s="27">
        <f t="shared" si="12"/>
        <v>84.06466512702079</v>
      </c>
      <c r="AC35" s="26">
        <f t="shared" si="13"/>
        <v>-69</v>
      </c>
      <c r="AD35" s="34">
        <v>34</v>
      </c>
      <c r="AE35" s="143">
        <v>18</v>
      </c>
      <c r="AF35" s="27">
        <f t="shared" si="14"/>
        <v>52.94117647058824</v>
      </c>
      <c r="AG35" s="26">
        <f t="shared" si="15"/>
        <v>-16</v>
      </c>
      <c r="AH35" s="34">
        <v>30</v>
      </c>
      <c r="AI35" s="34">
        <v>10</v>
      </c>
      <c r="AJ35" s="28">
        <f t="shared" si="16"/>
        <v>33.33333333333333</v>
      </c>
      <c r="AK35" s="26">
        <f t="shared" si="17"/>
        <v>-20</v>
      </c>
      <c r="AL35" s="36">
        <v>22</v>
      </c>
      <c r="AM35" s="36">
        <v>8</v>
      </c>
      <c r="AN35" s="32">
        <f t="shared" si="18"/>
        <v>36.4</v>
      </c>
      <c r="AO35" s="31">
        <f t="shared" si="19"/>
        <v>-14</v>
      </c>
      <c r="AP35" s="37">
        <v>47</v>
      </c>
      <c r="AQ35" s="34">
        <v>12</v>
      </c>
      <c r="AR35" s="28">
        <f t="shared" si="20"/>
        <v>25.5</v>
      </c>
      <c r="AS35" s="26">
        <f t="shared" si="21"/>
        <v>-35</v>
      </c>
      <c r="AT35" s="34">
        <v>436</v>
      </c>
      <c r="AU35" s="34">
        <v>362</v>
      </c>
      <c r="AV35" s="28">
        <f t="shared" si="22"/>
        <v>83.02752293577981</v>
      </c>
      <c r="AW35" s="26">
        <f t="shared" si="23"/>
        <v>-74</v>
      </c>
      <c r="AX35" s="34">
        <v>401</v>
      </c>
      <c r="AY35" s="34">
        <v>321</v>
      </c>
      <c r="AZ35" s="28">
        <f t="shared" si="24"/>
        <v>80.0498753117207</v>
      </c>
      <c r="BA35" s="26">
        <f t="shared" si="25"/>
        <v>-80</v>
      </c>
      <c r="BB35" s="144">
        <v>2122</v>
      </c>
      <c r="BC35" s="34">
        <v>2349.025974025974</v>
      </c>
      <c r="BD35" s="26">
        <f t="shared" si="26"/>
        <v>227.02597402597394</v>
      </c>
      <c r="BE35" s="34">
        <v>3</v>
      </c>
      <c r="BF35" s="34">
        <v>6</v>
      </c>
      <c r="BG35" s="28">
        <f t="shared" si="27"/>
        <v>200</v>
      </c>
      <c r="BH35" s="26">
        <f t="shared" si="28"/>
        <v>3</v>
      </c>
      <c r="BI35" s="34">
        <v>8</v>
      </c>
    </row>
    <row r="36" spans="1:61" s="42" customFormat="1" ht="15.75">
      <c r="A36" s="33" t="s">
        <v>174</v>
      </c>
      <c r="B36" s="34">
        <v>1161</v>
      </c>
      <c r="C36" s="143">
        <v>885</v>
      </c>
      <c r="D36" s="27">
        <f t="shared" si="0"/>
        <v>76.22739018087856</v>
      </c>
      <c r="E36" s="26">
        <f t="shared" si="1"/>
        <v>-276</v>
      </c>
      <c r="F36" s="34">
        <v>209</v>
      </c>
      <c r="G36" s="34">
        <v>149</v>
      </c>
      <c r="H36" s="27">
        <f t="shared" si="2"/>
        <v>71.29186602870813</v>
      </c>
      <c r="I36" s="26">
        <f t="shared" si="3"/>
        <v>-60</v>
      </c>
      <c r="J36" s="34">
        <v>7</v>
      </c>
      <c r="K36" s="34">
        <v>11</v>
      </c>
      <c r="L36" s="27">
        <f t="shared" si="4"/>
        <v>157.14285714285714</v>
      </c>
      <c r="M36" s="26">
        <f t="shared" si="5"/>
        <v>4</v>
      </c>
      <c r="N36" s="35">
        <v>0</v>
      </c>
      <c r="O36" s="34">
        <v>3</v>
      </c>
      <c r="P36" s="28"/>
      <c r="Q36" s="29">
        <f t="shared" si="7"/>
        <v>3</v>
      </c>
      <c r="R36" s="34">
        <v>0</v>
      </c>
      <c r="S36" s="35">
        <v>1</v>
      </c>
      <c r="T36" s="28"/>
      <c r="U36" s="26">
        <f t="shared" si="9"/>
        <v>1</v>
      </c>
      <c r="V36" s="34">
        <v>1052</v>
      </c>
      <c r="W36" s="34">
        <v>846</v>
      </c>
      <c r="X36" s="27">
        <f t="shared" si="10"/>
        <v>80.41825095057035</v>
      </c>
      <c r="Y36" s="26">
        <f t="shared" si="11"/>
        <v>-206</v>
      </c>
      <c r="Z36" s="34">
        <v>1051</v>
      </c>
      <c r="AA36" s="34">
        <v>827</v>
      </c>
      <c r="AB36" s="27">
        <f t="shared" si="12"/>
        <v>78.68696479543293</v>
      </c>
      <c r="AC36" s="26">
        <f t="shared" si="13"/>
        <v>-224</v>
      </c>
      <c r="AD36" s="34">
        <v>0</v>
      </c>
      <c r="AE36" s="143">
        <v>0</v>
      </c>
      <c r="AF36" s="27"/>
      <c r="AG36" s="26">
        <f t="shared" si="15"/>
        <v>0</v>
      </c>
      <c r="AH36" s="34">
        <v>0</v>
      </c>
      <c r="AI36" s="34">
        <v>17</v>
      </c>
      <c r="AJ36" s="28"/>
      <c r="AK36" s="26">
        <f t="shared" si="17"/>
        <v>17</v>
      </c>
      <c r="AL36" s="36">
        <v>10</v>
      </c>
      <c r="AM36" s="36">
        <v>15</v>
      </c>
      <c r="AN36" s="32">
        <f t="shared" si="18"/>
        <v>150</v>
      </c>
      <c r="AO36" s="31">
        <f t="shared" si="19"/>
        <v>5</v>
      </c>
      <c r="AP36" s="37">
        <v>19</v>
      </c>
      <c r="AQ36" s="34">
        <v>42</v>
      </c>
      <c r="AR36" s="28">
        <f t="shared" si="20"/>
        <v>221.1</v>
      </c>
      <c r="AS36" s="26">
        <f t="shared" si="21"/>
        <v>23</v>
      </c>
      <c r="AT36" s="34">
        <v>1096</v>
      </c>
      <c r="AU36" s="34">
        <v>831</v>
      </c>
      <c r="AV36" s="28">
        <f t="shared" si="22"/>
        <v>75.82116788321169</v>
      </c>
      <c r="AW36" s="26">
        <f t="shared" si="23"/>
        <v>-265</v>
      </c>
      <c r="AX36" s="34">
        <v>1010</v>
      </c>
      <c r="AY36" s="34">
        <v>797</v>
      </c>
      <c r="AZ36" s="28">
        <f t="shared" si="24"/>
        <v>78.91089108910892</v>
      </c>
      <c r="BA36" s="26">
        <f t="shared" si="25"/>
        <v>-213</v>
      </c>
      <c r="BB36" s="144">
        <v>2159</v>
      </c>
      <c r="BC36" s="34">
        <v>2841.3748378728924</v>
      </c>
      <c r="BD36" s="26">
        <f t="shared" si="26"/>
        <v>682.3748378728924</v>
      </c>
      <c r="BE36" s="34">
        <v>12</v>
      </c>
      <c r="BF36" s="34">
        <v>33</v>
      </c>
      <c r="BG36" s="28">
        <f t="shared" si="27"/>
        <v>275</v>
      </c>
      <c r="BH36" s="26">
        <f t="shared" si="28"/>
        <v>21</v>
      </c>
      <c r="BI36" s="34">
        <v>18</v>
      </c>
    </row>
    <row r="37" spans="1:61" s="42" customFormat="1" ht="15.75">
      <c r="A37" s="33" t="s">
        <v>175</v>
      </c>
      <c r="B37" s="34">
        <v>988</v>
      </c>
      <c r="C37" s="143">
        <v>900</v>
      </c>
      <c r="D37" s="27">
        <f t="shared" si="0"/>
        <v>91.09311740890689</v>
      </c>
      <c r="E37" s="26">
        <f t="shared" si="1"/>
        <v>-88</v>
      </c>
      <c r="F37" s="34">
        <v>174</v>
      </c>
      <c r="G37" s="34">
        <v>194</v>
      </c>
      <c r="H37" s="27">
        <f t="shared" si="2"/>
        <v>111.49425287356323</v>
      </c>
      <c r="I37" s="26">
        <f t="shared" si="3"/>
        <v>20</v>
      </c>
      <c r="J37" s="34">
        <v>12</v>
      </c>
      <c r="K37" s="34">
        <v>15</v>
      </c>
      <c r="L37" s="27">
        <f t="shared" si="4"/>
        <v>125</v>
      </c>
      <c r="M37" s="26">
        <f t="shared" si="5"/>
        <v>3</v>
      </c>
      <c r="N37" s="35">
        <v>2</v>
      </c>
      <c r="O37" s="34">
        <v>6</v>
      </c>
      <c r="P37" s="28">
        <f t="shared" si="6"/>
        <v>300</v>
      </c>
      <c r="Q37" s="29">
        <f t="shared" si="7"/>
        <v>4</v>
      </c>
      <c r="R37" s="34">
        <v>24</v>
      </c>
      <c r="S37" s="35">
        <v>20</v>
      </c>
      <c r="T37" s="28">
        <f t="shared" si="8"/>
        <v>83.33333333333334</v>
      </c>
      <c r="U37" s="26">
        <f t="shared" si="9"/>
        <v>-4</v>
      </c>
      <c r="V37" s="34">
        <v>803</v>
      </c>
      <c r="W37" s="34">
        <v>744</v>
      </c>
      <c r="X37" s="27">
        <f t="shared" si="10"/>
        <v>92.65255292652553</v>
      </c>
      <c r="Y37" s="26">
        <f t="shared" si="11"/>
        <v>-59</v>
      </c>
      <c r="Z37" s="34">
        <v>797</v>
      </c>
      <c r="AA37" s="34">
        <v>728</v>
      </c>
      <c r="AB37" s="27">
        <f t="shared" si="12"/>
        <v>91.34253450439147</v>
      </c>
      <c r="AC37" s="26">
        <f t="shared" si="13"/>
        <v>-69</v>
      </c>
      <c r="AD37" s="34">
        <v>0</v>
      </c>
      <c r="AE37" s="143">
        <v>0</v>
      </c>
      <c r="AF37" s="27"/>
      <c r="AG37" s="26">
        <f t="shared" si="15"/>
        <v>0</v>
      </c>
      <c r="AH37" s="34">
        <v>48</v>
      </c>
      <c r="AI37" s="34">
        <v>1</v>
      </c>
      <c r="AJ37" s="28">
        <f t="shared" si="16"/>
        <v>2.083333333333333</v>
      </c>
      <c r="AK37" s="26">
        <f t="shared" si="17"/>
        <v>-47</v>
      </c>
      <c r="AL37" s="36">
        <v>27</v>
      </c>
      <c r="AM37" s="36">
        <v>17</v>
      </c>
      <c r="AN37" s="32">
        <f t="shared" si="18"/>
        <v>63</v>
      </c>
      <c r="AO37" s="31">
        <f t="shared" si="19"/>
        <v>-10</v>
      </c>
      <c r="AP37" s="37">
        <v>57</v>
      </c>
      <c r="AQ37" s="34">
        <v>41</v>
      </c>
      <c r="AR37" s="28">
        <f t="shared" si="20"/>
        <v>71.9</v>
      </c>
      <c r="AS37" s="26">
        <f t="shared" si="21"/>
        <v>-16</v>
      </c>
      <c r="AT37" s="34">
        <v>936</v>
      </c>
      <c r="AU37" s="34">
        <v>855</v>
      </c>
      <c r="AV37" s="28">
        <f t="shared" si="22"/>
        <v>91.34615384615384</v>
      </c>
      <c r="AW37" s="26">
        <f t="shared" si="23"/>
        <v>-81</v>
      </c>
      <c r="AX37" s="34">
        <v>854</v>
      </c>
      <c r="AY37" s="34">
        <v>760</v>
      </c>
      <c r="AZ37" s="28">
        <f t="shared" si="24"/>
        <v>88.99297423887587</v>
      </c>
      <c r="BA37" s="26">
        <f t="shared" si="25"/>
        <v>-94</v>
      </c>
      <c r="BB37" s="144">
        <v>1747</v>
      </c>
      <c r="BC37" s="34">
        <v>2194.015748031496</v>
      </c>
      <c r="BD37" s="26">
        <f t="shared" si="26"/>
        <v>447.01574803149606</v>
      </c>
      <c r="BE37" s="34">
        <v>39</v>
      </c>
      <c r="BF37" s="34">
        <v>20</v>
      </c>
      <c r="BG37" s="28">
        <f t="shared" si="27"/>
        <v>51.3</v>
      </c>
      <c r="BH37" s="26">
        <f t="shared" si="28"/>
        <v>-19</v>
      </c>
      <c r="BI37" s="34">
        <v>44</v>
      </c>
    </row>
    <row r="38" spans="1:61" s="42" customFormat="1" ht="15.75">
      <c r="A38" s="41" t="s">
        <v>176</v>
      </c>
      <c r="B38" s="34">
        <v>619</v>
      </c>
      <c r="C38" s="143">
        <v>636</v>
      </c>
      <c r="D38" s="27">
        <f t="shared" si="0"/>
        <v>102.74636510500808</v>
      </c>
      <c r="E38" s="26">
        <f t="shared" si="1"/>
        <v>17</v>
      </c>
      <c r="F38" s="34">
        <v>102</v>
      </c>
      <c r="G38" s="34">
        <v>77</v>
      </c>
      <c r="H38" s="27">
        <f t="shared" si="2"/>
        <v>75.49019607843137</v>
      </c>
      <c r="I38" s="26">
        <f t="shared" si="3"/>
        <v>-25</v>
      </c>
      <c r="J38" s="34">
        <v>63</v>
      </c>
      <c r="K38" s="34">
        <v>79</v>
      </c>
      <c r="L38" s="27">
        <f t="shared" si="4"/>
        <v>125.39682539682539</v>
      </c>
      <c r="M38" s="26">
        <f t="shared" si="5"/>
        <v>16</v>
      </c>
      <c r="N38" s="35">
        <v>17</v>
      </c>
      <c r="O38" s="34">
        <v>35</v>
      </c>
      <c r="P38" s="28">
        <f t="shared" si="6"/>
        <v>205.88235294117646</v>
      </c>
      <c r="Q38" s="29">
        <f t="shared" si="7"/>
        <v>18</v>
      </c>
      <c r="R38" s="34">
        <v>15</v>
      </c>
      <c r="S38" s="35">
        <v>21</v>
      </c>
      <c r="T38" s="28">
        <f t="shared" si="8"/>
        <v>140</v>
      </c>
      <c r="U38" s="26">
        <f t="shared" si="9"/>
        <v>6</v>
      </c>
      <c r="V38" s="34">
        <v>570</v>
      </c>
      <c r="W38" s="34">
        <v>587</v>
      </c>
      <c r="X38" s="27">
        <f t="shared" si="10"/>
        <v>102.98245614035089</v>
      </c>
      <c r="Y38" s="26">
        <f t="shared" si="11"/>
        <v>17</v>
      </c>
      <c r="Z38" s="34">
        <v>539</v>
      </c>
      <c r="AA38" s="34">
        <v>540</v>
      </c>
      <c r="AB38" s="27">
        <f t="shared" si="12"/>
        <v>100.18552875695732</v>
      </c>
      <c r="AC38" s="26">
        <f t="shared" si="13"/>
        <v>1</v>
      </c>
      <c r="AD38" s="34">
        <v>10</v>
      </c>
      <c r="AE38" s="143">
        <v>0</v>
      </c>
      <c r="AF38" s="27">
        <f t="shared" si="14"/>
        <v>0</v>
      </c>
      <c r="AG38" s="26">
        <f t="shared" si="15"/>
        <v>-10</v>
      </c>
      <c r="AH38" s="34">
        <v>2</v>
      </c>
      <c r="AI38" s="34">
        <v>7</v>
      </c>
      <c r="AJ38" s="28" t="s">
        <v>186</v>
      </c>
      <c r="AK38" s="26">
        <f t="shared" si="17"/>
        <v>5</v>
      </c>
      <c r="AL38" s="36">
        <v>32</v>
      </c>
      <c r="AM38" s="36">
        <v>59</v>
      </c>
      <c r="AN38" s="32">
        <f t="shared" si="18"/>
        <v>184.4</v>
      </c>
      <c r="AO38" s="31">
        <f t="shared" si="19"/>
        <v>27</v>
      </c>
      <c r="AP38" s="37">
        <v>95</v>
      </c>
      <c r="AQ38" s="34">
        <v>148</v>
      </c>
      <c r="AR38" s="28">
        <f t="shared" si="20"/>
        <v>155.8</v>
      </c>
      <c r="AS38" s="26">
        <f t="shared" si="21"/>
        <v>53</v>
      </c>
      <c r="AT38" s="34">
        <v>499</v>
      </c>
      <c r="AU38" s="34">
        <v>525</v>
      </c>
      <c r="AV38" s="28">
        <f t="shared" si="22"/>
        <v>105.21042084168337</v>
      </c>
      <c r="AW38" s="26">
        <f t="shared" si="23"/>
        <v>26</v>
      </c>
      <c r="AX38" s="34">
        <v>413</v>
      </c>
      <c r="AY38" s="34">
        <v>408</v>
      </c>
      <c r="AZ38" s="28">
        <f t="shared" si="24"/>
        <v>98.78934624697337</v>
      </c>
      <c r="BA38" s="26">
        <f t="shared" si="25"/>
        <v>-5</v>
      </c>
      <c r="BB38" s="144">
        <v>1977</v>
      </c>
      <c r="BC38" s="34">
        <v>2236.043956043956</v>
      </c>
      <c r="BD38" s="26">
        <f t="shared" si="26"/>
        <v>259.04395604395586</v>
      </c>
      <c r="BE38" s="34">
        <v>30</v>
      </c>
      <c r="BF38" s="34">
        <v>55</v>
      </c>
      <c r="BG38" s="28">
        <f t="shared" si="27"/>
        <v>183.3</v>
      </c>
      <c r="BH38" s="26">
        <f t="shared" si="28"/>
        <v>25</v>
      </c>
      <c r="BI38" s="34">
        <v>36</v>
      </c>
    </row>
    <row r="39" spans="1:61" s="42" customFormat="1" ht="15.75">
      <c r="A39" s="33" t="s">
        <v>177</v>
      </c>
      <c r="B39" s="34">
        <v>1310</v>
      </c>
      <c r="C39" s="143">
        <v>1184</v>
      </c>
      <c r="D39" s="27">
        <f t="shared" si="0"/>
        <v>90.38167938931298</v>
      </c>
      <c r="E39" s="26">
        <f t="shared" si="1"/>
        <v>-126</v>
      </c>
      <c r="F39" s="34">
        <v>310</v>
      </c>
      <c r="G39" s="34">
        <v>299</v>
      </c>
      <c r="H39" s="27">
        <f t="shared" si="2"/>
        <v>96.45161290322581</v>
      </c>
      <c r="I39" s="26">
        <f t="shared" si="3"/>
        <v>-11</v>
      </c>
      <c r="J39" s="34">
        <v>296</v>
      </c>
      <c r="K39" s="34">
        <v>299</v>
      </c>
      <c r="L39" s="27">
        <f t="shared" si="4"/>
        <v>101.01351351351352</v>
      </c>
      <c r="M39" s="26">
        <f t="shared" si="5"/>
        <v>3</v>
      </c>
      <c r="N39" s="35">
        <v>169</v>
      </c>
      <c r="O39" s="34">
        <v>157</v>
      </c>
      <c r="P39" s="28">
        <f t="shared" si="6"/>
        <v>92.89940828402366</v>
      </c>
      <c r="Q39" s="29">
        <f t="shared" si="7"/>
        <v>-12</v>
      </c>
      <c r="R39" s="34">
        <v>90</v>
      </c>
      <c r="S39" s="35">
        <v>70</v>
      </c>
      <c r="T39" s="28">
        <f t="shared" si="8"/>
        <v>77.77777777777779</v>
      </c>
      <c r="U39" s="26">
        <f t="shared" si="9"/>
        <v>-20</v>
      </c>
      <c r="V39" s="34">
        <v>1431</v>
      </c>
      <c r="W39" s="34">
        <v>1694</v>
      </c>
      <c r="X39" s="27">
        <f t="shared" si="10"/>
        <v>118.37875611460518</v>
      </c>
      <c r="Y39" s="26">
        <f t="shared" si="11"/>
        <v>263</v>
      </c>
      <c r="Z39" s="34">
        <v>872</v>
      </c>
      <c r="AA39" s="34">
        <v>880</v>
      </c>
      <c r="AB39" s="27">
        <f t="shared" si="12"/>
        <v>100.91743119266054</v>
      </c>
      <c r="AC39" s="26">
        <f t="shared" si="13"/>
        <v>8</v>
      </c>
      <c r="AD39" s="34">
        <v>209</v>
      </c>
      <c r="AE39" s="143">
        <v>498</v>
      </c>
      <c r="AF39" s="292" t="s">
        <v>182</v>
      </c>
      <c r="AG39" s="26">
        <f t="shared" si="15"/>
        <v>289</v>
      </c>
      <c r="AH39" s="34">
        <v>13</v>
      </c>
      <c r="AI39" s="34">
        <v>13</v>
      </c>
      <c r="AJ39" s="28">
        <f t="shared" si="16"/>
        <v>100</v>
      </c>
      <c r="AK39" s="26">
        <f t="shared" si="17"/>
        <v>0</v>
      </c>
      <c r="AL39" s="36">
        <v>172</v>
      </c>
      <c r="AM39" s="36">
        <v>203</v>
      </c>
      <c r="AN39" s="32">
        <f t="shared" si="18"/>
        <v>118</v>
      </c>
      <c r="AO39" s="31">
        <f t="shared" si="19"/>
        <v>31</v>
      </c>
      <c r="AP39" s="37">
        <v>392</v>
      </c>
      <c r="AQ39" s="34">
        <v>453</v>
      </c>
      <c r="AR39" s="28">
        <f t="shared" si="20"/>
        <v>115.6</v>
      </c>
      <c r="AS39" s="26">
        <f t="shared" si="21"/>
        <v>61</v>
      </c>
      <c r="AT39" s="34">
        <v>1130</v>
      </c>
      <c r="AU39" s="34">
        <v>970</v>
      </c>
      <c r="AV39" s="28">
        <f t="shared" si="22"/>
        <v>85.84070796460178</v>
      </c>
      <c r="AW39" s="26">
        <f t="shared" si="23"/>
        <v>-160</v>
      </c>
      <c r="AX39" s="34">
        <v>963</v>
      </c>
      <c r="AY39" s="34">
        <v>819</v>
      </c>
      <c r="AZ39" s="28">
        <f t="shared" si="24"/>
        <v>85.04672897196261</v>
      </c>
      <c r="BA39" s="26">
        <f t="shared" si="25"/>
        <v>-144</v>
      </c>
      <c r="BB39" s="144">
        <v>2619</v>
      </c>
      <c r="BC39" s="34">
        <v>2974.2537313432836</v>
      </c>
      <c r="BD39" s="26">
        <f t="shared" si="26"/>
        <v>355.25373134328356</v>
      </c>
      <c r="BE39" s="34">
        <v>93</v>
      </c>
      <c r="BF39" s="34">
        <v>150</v>
      </c>
      <c r="BG39" s="28">
        <f t="shared" si="27"/>
        <v>161.3</v>
      </c>
      <c r="BH39" s="26">
        <f t="shared" si="28"/>
        <v>57</v>
      </c>
      <c r="BI39" s="34">
        <v>200</v>
      </c>
    </row>
    <row r="40" spans="1:61" s="42" customFormat="1" ht="15.75">
      <c r="A40" s="33" t="s">
        <v>178</v>
      </c>
      <c r="B40" s="34">
        <v>1370</v>
      </c>
      <c r="C40" s="143">
        <v>1162</v>
      </c>
      <c r="D40" s="27">
        <f t="shared" si="0"/>
        <v>84.81751824817519</v>
      </c>
      <c r="E40" s="26">
        <f t="shared" si="1"/>
        <v>-208</v>
      </c>
      <c r="F40" s="34">
        <v>351</v>
      </c>
      <c r="G40" s="34">
        <v>272</v>
      </c>
      <c r="H40" s="27">
        <f t="shared" si="2"/>
        <v>77.49287749287748</v>
      </c>
      <c r="I40" s="26">
        <f t="shared" si="3"/>
        <v>-79</v>
      </c>
      <c r="J40" s="34">
        <v>189</v>
      </c>
      <c r="K40" s="34">
        <v>220</v>
      </c>
      <c r="L40" s="27">
        <f t="shared" si="4"/>
        <v>116.40211640211639</v>
      </c>
      <c r="M40" s="26">
        <f t="shared" si="5"/>
        <v>31</v>
      </c>
      <c r="N40" s="35">
        <v>66</v>
      </c>
      <c r="O40" s="34">
        <v>95</v>
      </c>
      <c r="P40" s="28">
        <f t="shared" si="6"/>
        <v>143.93939393939394</v>
      </c>
      <c r="Q40" s="29">
        <f t="shared" si="7"/>
        <v>29</v>
      </c>
      <c r="R40" s="34">
        <v>100</v>
      </c>
      <c r="S40" s="35">
        <v>32</v>
      </c>
      <c r="T40" s="28">
        <f t="shared" si="8"/>
        <v>32</v>
      </c>
      <c r="U40" s="26">
        <f t="shared" si="9"/>
        <v>-68</v>
      </c>
      <c r="V40" s="34">
        <v>1345</v>
      </c>
      <c r="W40" s="34">
        <v>1368</v>
      </c>
      <c r="X40" s="27">
        <f t="shared" si="10"/>
        <v>101.71003717472118</v>
      </c>
      <c r="Y40" s="26">
        <f t="shared" si="11"/>
        <v>23</v>
      </c>
      <c r="Z40" s="34">
        <v>954</v>
      </c>
      <c r="AA40" s="34">
        <v>823</v>
      </c>
      <c r="AB40" s="27">
        <f t="shared" si="12"/>
        <v>86.26834381551363</v>
      </c>
      <c r="AC40" s="26">
        <f t="shared" si="13"/>
        <v>-131</v>
      </c>
      <c r="AD40" s="34">
        <v>164</v>
      </c>
      <c r="AE40" s="143">
        <v>293</v>
      </c>
      <c r="AF40" s="292" t="s">
        <v>183</v>
      </c>
      <c r="AG40" s="26">
        <f t="shared" si="15"/>
        <v>129</v>
      </c>
      <c r="AH40" s="34">
        <v>7</v>
      </c>
      <c r="AI40" s="34">
        <v>9</v>
      </c>
      <c r="AJ40" s="28">
        <f t="shared" si="16"/>
        <v>128.57142857142858</v>
      </c>
      <c r="AK40" s="26">
        <f t="shared" si="17"/>
        <v>2</v>
      </c>
      <c r="AL40" s="36">
        <v>185</v>
      </c>
      <c r="AM40" s="36">
        <v>202</v>
      </c>
      <c r="AN40" s="32">
        <f t="shared" si="18"/>
        <v>109.2</v>
      </c>
      <c r="AO40" s="31">
        <f t="shared" si="19"/>
        <v>17</v>
      </c>
      <c r="AP40" s="37">
        <v>337</v>
      </c>
      <c r="AQ40" s="34">
        <v>546</v>
      </c>
      <c r="AR40" s="28">
        <f t="shared" si="20"/>
        <v>162</v>
      </c>
      <c r="AS40" s="26">
        <f t="shared" si="21"/>
        <v>209</v>
      </c>
      <c r="AT40" s="34">
        <v>1164</v>
      </c>
      <c r="AU40" s="34">
        <v>965</v>
      </c>
      <c r="AV40" s="28">
        <f t="shared" si="22"/>
        <v>82.90378006872852</v>
      </c>
      <c r="AW40" s="26">
        <f t="shared" si="23"/>
        <v>-199</v>
      </c>
      <c r="AX40" s="34">
        <v>905</v>
      </c>
      <c r="AY40" s="34">
        <v>762</v>
      </c>
      <c r="AZ40" s="28">
        <f t="shared" si="24"/>
        <v>84.1988950276243</v>
      </c>
      <c r="BA40" s="26">
        <f t="shared" si="25"/>
        <v>-143</v>
      </c>
      <c r="BB40" s="144">
        <v>2637</v>
      </c>
      <c r="BC40" s="34">
        <v>3063.0597014925374</v>
      </c>
      <c r="BD40" s="26">
        <f t="shared" si="26"/>
        <v>426.05970149253744</v>
      </c>
      <c r="BE40" s="34">
        <v>125</v>
      </c>
      <c r="BF40" s="34">
        <v>270</v>
      </c>
      <c r="BG40" s="28">
        <f t="shared" si="27"/>
        <v>216</v>
      </c>
      <c r="BH40" s="26">
        <f t="shared" si="28"/>
        <v>145</v>
      </c>
      <c r="BI40" s="34">
        <v>177</v>
      </c>
    </row>
    <row r="41" spans="5:17" s="42" customFormat="1" ht="12.75"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5:17" s="42" customFormat="1" ht="12.75"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42" customFormat="1" ht="12.75"/>
    <row r="61" s="42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64">
    <mergeCell ref="BE6:BE7"/>
    <mergeCell ref="BF6:BF7"/>
    <mergeCell ref="BG6:BH6"/>
    <mergeCell ref="BI6:BI7"/>
    <mergeCell ref="AX6:AX7"/>
    <mergeCell ref="AY6:AY7"/>
    <mergeCell ref="AZ6:BA6"/>
    <mergeCell ref="BB6:BB7"/>
    <mergeCell ref="BC6:BC7"/>
    <mergeCell ref="BD6:BD7"/>
    <mergeCell ref="AN6:AO6"/>
    <mergeCell ref="AP6:AQ6"/>
    <mergeCell ref="AR6:AS6"/>
    <mergeCell ref="AT6:AT7"/>
    <mergeCell ref="AU6:AU7"/>
    <mergeCell ref="AV6:AW6"/>
    <mergeCell ref="AF6:AG6"/>
    <mergeCell ref="AH6:AH7"/>
    <mergeCell ref="AI6:AI7"/>
    <mergeCell ref="AJ6:AK6"/>
    <mergeCell ref="AL6:AL7"/>
    <mergeCell ref="AM6:AM7"/>
    <mergeCell ref="X6:Y6"/>
    <mergeCell ref="Z6:Z7"/>
    <mergeCell ref="AA6:AA7"/>
    <mergeCell ref="AB6:AC6"/>
    <mergeCell ref="AD6:AD7"/>
    <mergeCell ref="AE6:AE7"/>
    <mergeCell ref="W6:W7"/>
    <mergeCell ref="L6:M6"/>
    <mergeCell ref="N6:N7"/>
    <mergeCell ref="O6:O7"/>
    <mergeCell ref="P6:Q6"/>
    <mergeCell ref="R6:R7"/>
    <mergeCell ref="S6:S7"/>
    <mergeCell ref="G6:G7"/>
    <mergeCell ref="H6:I6"/>
    <mergeCell ref="J6:J7"/>
    <mergeCell ref="K6:K7"/>
    <mergeCell ref="T6:U6"/>
    <mergeCell ref="V6:V7"/>
    <mergeCell ref="AT3:AW5"/>
    <mergeCell ref="AX3:BA5"/>
    <mergeCell ref="BB3:BD5"/>
    <mergeCell ref="BE3:BI5"/>
    <mergeCell ref="Z4:AC5"/>
    <mergeCell ref="AD4:AG5"/>
    <mergeCell ref="V3:Y5"/>
    <mergeCell ref="Z3:AG3"/>
    <mergeCell ref="AH3:AK5"/>
    <mergeCell ref="AL3:AO5"/>
    <mergeCell ref="AP3:AS5"/>
    <mergeCell ref="B1:U1"/>
    <mergeCell ref="B2:U2"/>
    <mergeCell ref="A3:A7"/>
    <mergeCell ref="B3:E5"/>
    <mergeCell ref="F3:I5"/>
    <mergeCell ref="J3:M5"/>
    <mergeCell ref="N3:Q5"/>
    <mergeCell ref="R3:U5"/>
    <mergeCell ref="B6:B7"/>
    <mergeCell ref="C6:C7"/>
    <mergeCell ref="D6:E6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colBreaks count="2" manualBreakCount="2">
    <brk id="21" max="39" man="1"/>
    <brk id="4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2018-02-20T14:06:28Z</cp:lastPrinted>
  <dcterms:created xsi:type="dcterms:W3CDTF">2017-11-17T08:56:41Z</dcterms:created>
  <dcterms:modified xsi:type="dcterms:W3CDTF">2018-02-21T09:10:28Z</dcterms:modified>
  <cp:category/>
  <cp:version/>
  <cp:contentType/>
  <cp:contentStatus/>
</cp:coreProperties>
</file>