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7668" tabRatio="573" activeTab="3"/>
  </bookViews>
  <sheets>
    <sheet name="1 " sheetId="1" r:id="rId1"/>
    <sheet name="2" sheetId="2" r:id="rId2"/>
    <sheet name=" 3 " sheetId="3" r:id="rId3"/>
    <sheet name="4 " sheetId="4" r:id="rId4"/>
    <sheet name="6 " sheetId="5" r:id="rId5"/>
    <sheet name="7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>#REF!</definedName>
    <definedName name="_lastColumn" localSheetId="3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date.e" localSheetId="2">'[1]Sheet1 (3)'!#REF!</definedName>
    <definedName name="date.e" localSheetId="3">'[2]Sheet1 (3)'!#REF!</definedName>
    <definedName name="date.e" localSheetId="4">'[3]Sheet1 (3)'!#REF!</definedName>
    <definedName name="date.e">'[1]Sheet1 (3)'!#REF!</definedName>
    <definedName name="date_b" localSheetId="2">#REF!</definedName>
    <definedName name="date_b" localSheetId="3">#REF!</definedName>
    <definedName name="date_b" localSheetId="4">#REF!</definedName>
    <definedName name="date_b">#REF!</definedName>
    <definedName name="date_e" localSheetId="2">'[1]Sheet1 (2)'!#REF!</definedName>
    <definedName name="date_e" localSheetId="3">'[2]Sheet1 (2)'!#REF!</definedName>
    <definedName name="date_e" localSheetId="4">'[3]Sheet1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2">#REF!</definedName>
    <definedName name="hn_0" localSheetId="3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'[2]Sheet1 (2)'!#REF!</definedName>
    <definedName name="lcz" localSheetId="4">'[3]Sheet1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2">#REF!</definedName>
    <definedName name="pyear" localSheetId="3">#REF!</definedName>
    <definedName name="pyear" localSheetId="4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5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'!$B$1:$F$35</definedName>
    <definedName name="_xlnm.Print_Area" localSheetId="0">'1 '!$A$1:$C$32</definedName>
    <definedName name="_xlnm.Print_Area" localSheetId="1">'2'!$A$1:$M$33</definedName>
    <definedName name="_xlnm.Print_Area" localSheetId="3">'4 '!$A$1:$E$25</definedName>
    <definedName name="_xlnm.Print_Area" localSheetId="4">'6 '!$A$1:$E$30</definedName>
    <definedName name="_xlnm.Print_Area" localSheetId="5">'7'!$A$1:$BW$39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<sst xmlns="http://schemas.openxmlformats.org/spreadsheetml/2006/main" count="317" uniqueCount="186">
  <si>
    <t>Показник</t>
  </si>
  <si>
    <t>зміна значення</t>
  </si>
  <si>
    <t>%</t>
  </si>
  <si>
    <t xml:space="preserve"> 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</si>
  <si>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</si>
  <si>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</si>
  <si>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</si>
  <si>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</si>
  <si>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</si>
  <si>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</si>
  <si>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</si>
  <si>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</si>
  <si>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</si>
  <si>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</si>
  <si>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</si>
  <si>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</si>
  <si>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</si>
  <si>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</si>
  <si>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</si>
  <si>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</si>
  <si>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</si>
  <si>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</si>
  <si>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</si>
  <si>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</si>
  <si>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</si>
  <si>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</si>
  <si>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</si>
  <si>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</si>
  <si>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</si>
  <si>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</si>
  <si>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</si>
  <si>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</si>
  <si>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</si>
  <si>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</si>
  <si>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</si>
  <si>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</si>
  <si>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</si>
  <si>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</si>
  <si>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</si>
  <si>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</si>
  <si>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</si>
  <si>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</si>
  <si>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</si>
  <si>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</si>
  <si>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</si>
  <si>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</si>
  <si>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</si>
  <si>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</si>
  <si>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</si>
  <si>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</si>
  <si>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</si>
  <si>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</si>
  <si>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</si>
  <si>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</si>
  <si>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</si>
  <si>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</si>
  <si>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</si>
  <si>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</si>
  <si>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</si>
  <si>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</si>
  <si>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</si>
  <si>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</si>
  <si>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</si>
  <si>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</si>
  <si>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</si>
  <si>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</si>
  <si>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</si>
  <si>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</si>
  <si>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</si>
  <si>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</si>
  <si>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особи</t>
  </si>
  <si>
    <t>Зміна значення</t>
  </si>
  <si>
    <t xml:space="preserve"> +(-)</t>
  </si>
  <si>
    <t>+ (-)</t>
  </si>
  <si>
    <t>2018 р.</t>
  </si>
  <si>
    <t>Працевлаштовано до набуття статусу  безробітного, осіб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</si>
  <si>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</si>
  <si>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</si>
  <si>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</si>
  <si>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 xml:space="preserve">За даними Державної служби статистики України </t>
  </si>
  <si>
    <t>осіб</t>
  </si>
  <si>
    <t>Інформація щодо запланованого масового вивільнення працівників Вінницької області</t>
  </si>
  <si>
    <t>Вінницька область</t>
  </si>
  <si>
    <t xml:space="preserve"> 2018 р.</t>
  </si>
  <si>
    <t xml:space="preserve"> (за формою 3-ПН)</t>
  </si>
  <si>
    <t>Кількість вакансій на кінець періоду, одиниць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</si>
  <si>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</si>
  <si>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</si>
  <si>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</si>
  <si>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</si>
  <si>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</si>
  <si>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</si>
  <si>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</si>
  <si>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</si>
  <si>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</si>
  <si>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</si>
  <si>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</si>
  <si>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</si>
  <si>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</si>
  <si>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</si>
  <si>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</si>
  <si>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</si>
  <si>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</si>
  <si>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</si>
  <si>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</si>
  <si>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</si>
  <si>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</si>
  <si>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</si>
  <si>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</si>
  <si>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</si>
  <si>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</si>
  <si>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</si>
  <si>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</si>
  <si>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</si>
  <si>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</si>
  <si>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 xml:space="preserve"> 2019 р.</t>
  </si>
  <si>
    <t>Питома вага працевлашто-           ваних до набуття статусу безробітного,%</t>
  </si>
  <si>
    <t>різ-ниця</t>
  </si>
  <si>
    <t>Станом на дату:</t>
  </si>
  <si>
    <t>Показники діяльності Вінницької обласної служби зайнятості</t>
  </si>
  <si>
    <t>у 1.9 р.</t>
  </si>
  <si>
    <t>Робоча сила у віці 15 років і старше – усього, тис. осіб</t>
  </si>
  <si>
    <t>з неї</t>
  </si>
  <si>
    <t>у віці 15–70 років</t>
  </si>
  <si>
    <t>працездатного віку</t>
  </si>
  <si>
    <t>Зайняте населення у віці 15 років і старше – усього, тис. осіб</t>
  </si>
  <si>
    <t>з нього</t>
  </si>
  <si>
    <t>з них</t>
  </si>
  <si>
    <t>Рівень участі населення в робочій силі, у відсотках до населення відповідної вікової групи</t>
  </si>
  <si>
    <t>15 років і старше</t>
  </si>
  <si>
    <t>15–70 років</t>
  </si>
  <si>
    <t>Рівень зайнятості населення, у відсотках до населення відповідної вікової групи</t>
  </si>
  <si>
    <t>Рівень безробіття населення (за методологією МОП), у відсотках до робочої сили відповідної вікової групи</t>
  </si>
  <si>
    <t>…</t>
  </si>
  <si>
    <t>Безробітне населення у віці 15 років і старше (за методологією МОП) – усього, тис. осіб</t>
  </si>
  <si>
    <t>Особи, які не входять до складу робочої сили, у віці 15 років і старше – усього, тис. осіб</t>
  </si>
  <si>
    <t>У середньому за період</t>
  </si>
  <si>
    <t xml:space="preserve">   Питома вага працевлаштованих до набуття статусу                                    безробітного, %</t>
  </si>
  <si>
    <t>Всього отримали ваучер на навчання, осіб</t>
  </si>
  <si>
    <t>Кількість роботодавців, які надали інформацію про вакансії,  одиниць</t>
  </si>
  <si>
    <t>Кількість осіб, охоплених профорієнтаційними послугами,  осіб</t>
  </si>
  <si>
    <t>Отримували допомогу по безробіттю, осіб</t>
  </si>
  <si>
    <t xml:space="preserve"> + (-)   осіб</t>
  </si>
  <si>
    <t>Кількість вакансій по формі 3-ПН, одиниць</t>
  </si>
  <si>
    <t>Всього отримали роботу (у т.ч. до набуття статусу безробітного), осіб</t>
  </si>
  <si>
    <t xml:space="preserve">   Працевлаштовано до набуття статусу, осіб</t>
  </si>
  <si>
    <t>Працевлаштовано безробітних за направленням служби зайнятості, осіб</t>
  </si>
  <si>
    <t xml:space="preserve">  - шляхом одноразової виплати допомоги по безробіттю, осіб</t>
  </si>
  <si>
    <t xml:space="preserve">  -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</si>
  <si>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</si>
  <si>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</si>
  <si>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</si>
  <si>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Вінницької області  </t>
  </si>
  <si>
    <t>у 1.7 р.</t>
  </si>
  <si>
    <t>у 2.8 р.</t>
  </si>
  <si>
    <t>Надання послуг Вінницькою обласною службою зайнятості</t>
  </si>
  <si>
    <t>Середній розмір допомоги по безробіттю у листопаді, грн.</t>
  </si>
  <si>
    <t xml:space="preserve">Робоча сила віком 15-70 років за 9 місяців 2018 -2019 рр.  </t>
  </si>
  <si>
    <t>(за даними обстеження робочої сили)</t>
  </si>
  <si>
    <t>різниця</t>
  </si>
  <si>
    <t>9 місяців 2019</t>
  </si>
  <si>
    <t>9 місяців 2018</t>
  </si>
  <si>
    <t xml:space="preserve">Зайнятість та безробіття населення Вінницької області                                                                                                       за 9 місяців 2018- 2019 років                                                                                                                                                         </t>
  </si>
  <si>
    <t>січень-грудень           2018 р.</t>
  </si>
  <si>
    <t>січень-грудень     2019 р.</t>
  </si>
  <si>
    <t>у січні-грудні 2018-2019 рр.</t>
  </si>
  <si>
    <t>Всього отримували послуги, тис. осіб</t>
  </si>
  <si>
    <t>Всього отримували послуги, осіб</t>
  </si>
  <si>
    <r>
      <rPr>
        <i/>
        <sz val="14"/>
        <rFont val="Times New Roman"/>
        <family val="1"/>
      </rPr>
      <t>з них,</t>
    </r>
    <r>
      <rPr>
        <b/>
        <sz val="14"/>
        <rFont val="Times New Roman"/>
        <family val="1"/>
      </rPr>
      <t xml:space="preserve"> мали статус безробітного, тис. осіб</t>
    </r>
  </si>
  <si>
    <t>На 01.01.2019</t>
  </si>
  <si>
    <t>На 01.01.2020</t>
  </si>
  <si>
    <r>
      <rPr>
        <sz val="14"/>
        <rFont val="Times New Roman"/>
        <family val="1"/>
      </rPr>
      <t>з них</t>
    </r>
    <r>
      <rPr>
        <b/>
        <sz val="14"/>
        <rFont val="Times New Roman"/>
        <family val="1"/>
      </rPr>
      <t xml:space="preserve"> мали статус безробітного, осіб</t>
    </r>
  </si>
  <si>
    <t>Середній розмір допомоги по безробіттю, у грудні, грн.</t>
  </si>
  <si>
    <t xml:space="preserve"> + 4,4 в.п.</t>
  </si>
  <si>
    <t>в 15,9 рази</t>
  </si>
  <si>
    <t>у січні-грудні 2018- 2019 рр.</t>
  </si>
  <si>
    <r>
      <t xml:space="preserve">Всього отримували послуги, </t>
    </r>
    <r>
      <rPr>
        <i/>
        <sz val="12"/>
        <rFont val="Times New Roman"/>
        <family val="1"/>
      </rPr>
      <t>осіб</t>
    </r>
  </si>
  <si>
    <t>з них, мали статус протягом періоду, осіб</t>
  </si>
  <si>
    <t>у т.ч.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</si>
  <si>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</si>
  <si>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t>у 2.3 р.</t>
  </si>
  <si>
    <r>
      <t xml:space="preserve">Всього отримують послуги на кінець періоду, </t>
    </r>
    <r>
      <rPr>
        <i/>
        <sz val="12"/>
        <rFont val="Times New Roman"/>
        <family val="1"/>
      </rPr>
      <t>осіб</t>
    </r>
  </si>
  <si>
    <t>з них, мають статус безробітного                                       на кінець періоду, осіб</t>
  </si>
  <si>
    <t>з них:</t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</si>
  <si>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</rPr>
      <t>осіб</t>
    </r>
  </si>
  <si>
    <t xml:space="preserve"> -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</si>
</sst>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sz val="14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8"/>
      <name val="Times New Roman Cyr"/>
      <family val="0"/>
    </font>
    <font>
      <b/>
      <sz val="16"/>
      <color indexed="8"/>
      <name val="Times New Roman Cyr"/>
      <family val="0"/>
    </font>
    <font>
      <sz val="8"/>
      <name val="Calibri"/>
      <family val="2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43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4" fillId="0" borderId="9" applyNumberFormat="0" applyFill="0" applyAlignment="0" applyProtection="0"/>
    <xf numFmtId="0" fontId="43" fillId="0" borderId="0">
      <alignment/>
      <protection/>
    </xf>
    <xf numFmtId="0" fontId="8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33" borderId="0" xfId="58" applyFill="1">
      <alignment/>
      <protection/>
    </xf>
    <xf numFmtId="0" fontId="8" fillId="0" borderId="0" xfId="58" applyFont="1" applyAlignment="1">
      <alignment vertical="center"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8" applyAlignment="1">
      <alignment horizontal="center" vertical="center"/>
      <protection/>
    </xf>
    <xf numFmtId="0" fontId="2" fillId="0" borderId="0" xfId="58" applyFill="1">
      <alignment/>
      <protection/>
    </xf>
    <xf numFmtId="3" fontId="2" fillId="0" borderId="0" xfId="58" applyNumberFormat="1">
      <alignment/>
      <protection/>
    </xf>
    <xf numFmtId="0" fontId="9" fillId="0" borderId="0" xfId="58" applyFont="1">
      <alignment/>
      <protection/>
    </xf>
    <xf numFmtId="1" fontId="8" fillId="0" borderId="0" xfId="61" applyNumberFormat="1" applyFont="1" applyFill="1" applyProtection="1">
      <alignment/>
      <protection locked="0"/>
    </xf>
    <xf numFmtId="1" fontId="3" fillId="0" borderId="0" xfId="61" applyNumberFormat="1" applyFont="1" applyFill="1" applyAlignment="1" applyProtection="1">
      <alignment/>
      <protection locked="0"/>
    </xf>
    <xf numFmtId="1" fontId="12" fillId="0" borderId="0" xfId="61" applyNumberFormat="1" applyFont="1" applyFill="1" applyAlignment="1" applyProtection="1">
      <alignment horizontal="center"/>
      <protection locked="0"/>
    </xf>
    <xf numFmtId="1" fontId="2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7" fillId="0" borderId="0" xfId="61" applyNumberFormat="1" applyFont="1" applyFill="1" applyAlignment="1" applyProtection="1">
      <alignment horizontal="right"/>
      <protection locked="0"/>
    </xf>
    <xf numFmtId="1" fontId="5" fillId="0" borderId="0" xfId="61" applyNumberFormat="1" applyFont="1" applyFill="1" applyProtection="1">
      <alignment/>
      <protection locked="0"/>
    </xf>
    <xf numFmtId="1" fontId="3" fillId="0" borderId="10" xfId="61" applyNumberFormat="1" applyFont="1" applyFill="1" applyBorder="1" applyAlignment="1" applyProtection="1">
      <alignment/>
      <protection locked="0"/>
    </xf>
    <xf numFmtId="1" fontId="12" fillId="0" borderId="0" xfId="61" applyNumberFormat="1" applyFont="1" applyFill="1" applyBorder="1" applyAlignment="1" applyProtection="1">
      <alignment horizontal="center"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6" fillId="0" borderId="0" xfId="61" applyNumberFormat="1" applyFont="1" applyFill="1" applyProtection="1">
      <alignment/>
      <protection locked="0"/>
    </xf>
    <xf numFmtId="1" fontId="2" fillId="0" borderId="11" xfId="61" applyNumberFormat="1" applyFont="1" applyFill="1" applyBorder="1" applyAlignment="1" applyProtection="1">
      <alignment horizontal="center"/>
      <protection/>
    </xf>
    <xf numFmtId="3" fontId="17" fillId="0" borderId="11" xfId="61" applyNumberFormat="1" applyFont="1" applyFill="1" applyBorder="1" applyAlignment="1" applyProtection="1">
      <alignment horizontal="center" vertical="center"/>
      <protection locked="0"/>
    </xf>
    <xf numFmtId="180" fontId="17" fillId="0" borderId="11" xfId="61" applyNumberFormat="1" applyFont="1" applyFill="1" applyBorder="1" applyAlignment="1" applyProtection="1">
      <alignment horizontal="center" vertical="center"/>
      <protection locked="0"/>
    </xf>
    <xf numFmtId="181" fontId="17" fillId="0" borderId="11" xfId="61" applyNumberFormat="1" applyFont="1" applyFill="1" applyBorder="1" applyAlignment="1" applyProtection="1">
      <alignment horizontal="center" vertical="center"/>
      <protection locked="0"/>
    </xf>
    <xf numFmtId="181" fontId="17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61" applyNumberFormat="1" applyFont="1" applyFill="1" applyBorder="1" applyProtection="1">
      <alignment/>
      <protection locked="0"/>
    </xf>
    <xf numFmtId="3" fontId="18" fillId="0" borderId="11" xfId="61" applyNumberFormat="1" applyFont="1" applyFill="1" applyBorder="1" applyAlignment="1" applyProtection="1">
      <alignment horizontal="center" vertical="center"/>
      <protection locked="0"/>
    </xf>
    <xf numFmtId="1" fontId="18" fillId="0" borderId="11" xfId="61" applyNumberFormat="1" applyFont="1" applyFill="1" applyBorder="1" applyAlignment="1" applyProtection="1">
      <alignment horizontal="center" vertical="center"/>
      <protection locked="0"/>
    </xf>
    <xf numFmtId="3" fontId="18" fillId="0" borderId="11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11" xfId="62" applyNumberFormat="1" applyFont="1" applyFill="1" applyBorder="1" applyAlignment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vertical="center"/>
      <protection locked="0"/>
    </xf>
    <xf numFmtId="1" fontId="2" fillId="0" borderId="0" xfId="61" applyNumberFormat="1" applyFont="1" applyFill="1" applyBorder="1" applyAlignment="1" applyProtection="1">
      <alignment vertical="center"/>
      <protection locked="0"/>
    </xf>
    <xf numFmtId="1" fontId="13" fillId="0" borderId="0" xfId="61" applyNumberFormat="1" applyFont="1" applyFill="1" applyBorder="1" applyAlignment="1" applyProtection="1">
      <alignment horizontal="center" vertical="center"/>
      <protection locked="0"/>
    </xf>
    <xf numFmtId="1" fontId="13" fillId="0" borderId="11" xfId="61" applyNumberFormat="1" applyFont="1" applyFill="1" applyBorder="1" applyAlignment="1" applyProtection="1">
      <alignment horizontal="left"/>
      <protection locked="0"/>
    </xf>
    <xf numFmtId="1" fontId="20" fillId="0" borderId="0" xfId="61" applyNumberFormat="1" applyFont="1" applyFill="1" applyBorder="1" applyProtection="1">
      <alignment/>
      <protection locked="0"/>
    </xf>
    <xf numFmtId="181" fontId="20" fillId="0" borderId="0" xfId="61" applyNumberFormat="1" applyFont="1" applyFill="1" applyBorder="1" applyProtection="1">
      <alignment/>
      <protection locked="0"/>
    </xf>
    <xf numFmtId="0" fontId="6" fillId="0" borderId="11" xfId="59" applyFont="1" applyFill="1" applyBorder="1" applyAlignment="1">
      <alignment horizontal="center" vertical="center"/>
      <protection/>
    </xf>
    <xf numFmtId="0" fontId="23" fillId="0" borderId="0" xfId="65" applyFont="1" applyFill="1">
      <alignment/>
      <protection/>
    </xf>
    <xf numFmtId="0" fontId="25" fillId="0" borderId="0" xfId="65" applyFont="1" applyFill="1" applyBorder="1" applyAlignment="1">
      <alignment horizontal="center"/>
      <protection/>
    </xf>
    <xf numFmtId="0" fontId="25" fillId="0" borderId="0" xfId="65" applyFont="1" applyFill="1">
      <alignment/>
      <protection/>
    </xf>
    <xf numFmtId="0" fontId="27" fillId="0" borderId="0" xfId="65" applyFont="1" applyFill="1" applyAlignment="1">
      <alignment vertical="center"/>
      <protection/>
    </xf>
    <xf numFmtId="1" fontId="29" fillId="0" borderId="0" xfId="65" applyNumberFormat="1" applyFont="1" applyFill="1">
      <alignment/>
      <protection/>
    </xf>
    <xf numFmtId="0" fontId="29" fillId="0" borderId="0" xfId="65" applyFont="1" applyFill="1">
      <alignment/>
      <protection/>
    </xf>
    <xf numFmtId="0" fontId="27" fillId="0" borderId="0" xfId="65" applyFont="1" applyFill="1" applyAlignment="1">
      <alignment vertical="center" wrapText="1"/>
      <protection/>
    </xf>
    <xf numFmtId="0" fontId="29" fillId="0" borderId="0" xfId="65" applyFont="1" applyFill="1" applyAlignment="1">
      <alignment vertical="center"/>
      <protection/>
    </xf>
    <xf numFmtId="0" fontId="29" fillId="0" borderId="0" xfId="65" applyFont="1" applyFill="1" applyAlignment="1">
      <alignment horizontal="center"/>
      <protection/>
    </xf>
    <xf numFmtId="0" fontId="29" fillId="0" borderId="0" xfId="65" applyFont="1" applyFill="1" applyAlignment="1">
      <alignment wrapText="1"/>
      <protection/>
    </xf>
    <xf numFmtId="0" fontId="36" fillId="0" borderId="0" xfId="57" applyFont="1">
      <alignment/>
      <protection/>
    </xf>
    <xf numFmtId="0" fontId="29" fillId="0" borderId="0" xfId="57" applyFont="1">
      <alignment/>
      <protection/>
    </xf>
    <xf numFmtId="0" fontId="36" fillId="0" borderId="0" xfId="57" applyFont="1" applyFill="1">
      <alignment/>
      <protection/>
    </xf>
    <xf numFmtId="0" fontId="2" fillId="0" borderId="0" xfId="63" applyFont="1" applyFill="1" applyAlignment="1">
      <alignment vertical="top"/>
      <protection/>
    </xf>
    <xf numFmtId="0" fontId="33" fillId="0" borderId="0" xfId="63" applyFont="1" applyFill="1" applyAlignment="1">
      <alignment horizontal="center" vertical="top" wrapText="1"/>
      <protection/>
    </xf>
    <xf numFmtId="0" fontId="42" fillId="0" borderId="0" xfId="63" applyFont="1" applyFill="1" applyAlignment="1">
      <alignment horizontal="right" vertical="center"/>
      <protection/>
    </xf>
    <xf numFmtId="0" fontId="34" fillId="0" borderId="0" xfId="63" applyFont="1" applyFill="1" applyAlignment="1">
      <alignment horizontal="center" vertical="top" wrapText="1"/>
      <protection/>
    </xf>
    <xf numFmtId="0" fontId="34" fillId="0" borderId="11" xfId="63" applyFont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3" fontId="2" fillId="0" borderId="0" xfId="63" applyNumberFormat="1" applyFont="1" applyAlignment="1">
      <alignment vertical="center"/>
      <protection/>
    </xf>
    <xf numFmtId="0" fontId="21" fillId="0" borderId="0" xfId="63" applyFont="1" applyAlignment="1">
      <alignment horizontal="center" vertical="center"/>
      <protection/>
    </xf>
    <xf numFmtId="181" fontId="21" fillId="0" borderId="0" xfId="63" applyNumberFormat="1" applyFont="1" applyAlignment="1">
      <alignment horizontal="center" vertical="center"/>
      <protection/>
    </xf>
    <xf numFmtId="180" fontId="2" fillId="0" borderId="0" xfId="63" applyNumberFormat="1" applyFont="1" applyAlignment="1">
      <alignment vertical="center"/>
      <protection/>
    </xf>
    <xf numFmtId="181" fontId="21" fillId="34" borderId="0" xfId="63" applyNumberFormat="1" applyFont="1" applyFill="1" applyAlignment="1">
      <alignment horizontal="center" vertical="center"/>
      <protection/>
    </xf>
    <xf numFmtId="3" fontId="21" fillId="0" borderId="11" xfId="57" applyNumberFormat="1" applyFont="1" applyFill="1" applyBorder="1" applyAlignment="1">
      <alignment horizontal="center" vertical="center"/>
      <protection/>
    </xf>
    <xf numFmtId="180" fontId="21" fillId="0" borderId="11" xfId="57" applyNumberFormat="1" applyFont="1" applyFill="1" applyBorder="1" applyAlignment="1">
      <alignment horizontal="center" vertical="center"/>
      <protection/>
    </xf>
    <xf numFmtId="0" fontId="2" fillId="0" borderId="0" xfId="63" applyFont="1">
      <alignment/>
      <protection/>
    </xf>
    <xf numFmtId="0" fontId="26" fillId="0" borderId="11" xfId="65" applyFont="1" applyFill="1" applyBorder="1" applyAlignment="1">
      <alignment horizontal="center" vertical="center" wrapText="1"/>
      <protection/>
    </xf>
    <xf numFmtId="0" fontId="23" fillId="0" borderId="0" xfId="65" applyFont="1" applyFill="1" applyAlignment="1">
      <alignment vertical="center" wrapText="1"/>
      <protection/>
    </xf>
    <xf numFmtId="0" fontId="27" fillId="0" borderId="0" xfId="65" applyFont="1" applyFill="1" applyAlignment="1">
      <alignment horizontal="center" vertical="top" wrapText="1"/>
      <protection/>
    </xf>
    <xf numFmtId="3" fontId="18" fillId="0" borderId="11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1" fontId="14" fillId="0" borderId="0" xfId="61" applyNumberFormat="1" applyFont="1" applyFill="1" applyAlignment="1" applyProtection="1">
      <alignment vertical="center"/>
      <protection locked="0"/>
    </xf>
    <xf numFmtId="0" fontId="45" fillId="0" borderId="0" xfId="65" applyFont="1" applyFill="1" applyBorder="1" applyAlignment="1">
      <alignment horizontal="right"/>
      <protection/>
    </xf>
    <xf numFmtId="0" fontId="8" fillId="0" borderId="11" xfId="71" applyFont="1" applyFill="1" applyBorder="1" applyAlignment="1">
      <alignment horizontal="left"/>
      <protection/>
    </xf>
    <xf numFmtId="0" fontId="34" fillId="35" borderId="11" xfId="63" applyFont="1" applyFill="1" applyBorder="1" applyAlignment="1">
      <alignment horizontal="center" vertical="center"/>
      <protection/>
    </xf>
    <xf numFmtId="3" fontId="34" fillId="35" borderId="11" xfId="57" applyNumberFormat="1" applyFont="1" applyFill="1" applyBorder="1" applyAlignment="1">
      <alignment horizontal="center" vertical="center"/>
      <protection/>
    </xf>
    <xf numFmtId="180" fontId="34" fillId="35" borderId="11" xfId="57" applyNumberFormat="1" applyFont="1" applyFill="1" applyBorder="1" applyAlignment="1">
      <alignment horizontal="center" vertical="center"/>
      <protection/>
    </xf>
    <xf numFmtId="3" fontId="48" fillId="35" borderId="11" xfId="65" applyNumberFormat="1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1" fontId="2" fillId="0" borderId="11" xfId="61" applyNumberFormat="1" applyFont="1" applyFill="1" applyBorder="1" applyAlignment="1" applyProtection="1">
      <alignment horizontal="center"/>
      <protection locked="0"/>
    </xf>
    <xf numFmtId="180" fontId="12" fillId="0" borderId="11" xfId="61" applyNumberFormat="1" applyFont="1" applyFill="1" applyBorder="1" applyAlignment="1" applyProtection="1">
      <alignment horizontal="center" vertical="center"/>
      <protection locked="0"/>
    </xf>
    <xf numFmtId="1" fontId="15" fillId="36" borderId="11" xfId="61" applyNumberFormat="1" applyFont="1" applyFill="1" applyBorder="1" applyAlignment="1" applyProtection="1">
      <alignment horizontal="center" vertical="center"/>
      <protection locked="0"/>
    </xf>
    <xf numFmtId="3" fontId="15" fillId="36" borderId="11" xfId="61" applyNumberFormat="1" applyFont="1" applyFill="1" applyBorder="1" applyAlignment="1" applyProtection="1">
      <alignment horizontal="center" vertical="center"/>
      <protection locked="0"/>
    </xf>
    <xf numFmtId="180" fontId="15" fillId="36" borderId="11" xfId="61" applyNumberFormat="1" applyFont="1" applyFill="1" applyBorder="1" applyAlignment="1" applyProtection="1">
      <alignment horizontal="center" vertical="center"/>
      <protection locked="0"/>
    </xf>
    <xf numFmtId="3" fontId="12" fillId="36" borderId="11" xfId="61" applyNumberFormat="1" applyFont="1" applyFill="1" applyBorder="1" applyAlignment="1" applyProtection="1">
      <alignment horizontal="center" vertical="center"/>
      <protection locked="0"/>
    </xf>
    <xf numFmtId="181" fontId="15" fillId="36" borderId="11" xfId="61" applyNumberFormat="1" applyFont="1" applyFill="1" applyBorder="1" applyAlignment="1" applyProtection="1">
      <alignment horizontal="center" vertical="center"/>
      <protection locked="0"/>
    </xf>
    <xf numFmtId="180" fontId="17" fillId="36" borderId="11" xfId="61" applyNumberFormat="1" applyFont="1" applyFill="1" applyBorder="1" applyAlignment="1" applyProtection="1">
      <alignment horizontal="center" vertical="center"/>
      <protection locked="0"/>
    </xf>
    <xf numFmtId="3" fontId="17" fillId="36" borderId="11" xfId="61" applyNumberFormat="1" applyFont="1" applyFill="1" applyBorder="1" applyAlignment="1" applyProtection="1">
      <alignment horizontal="center" vertical="center"/>
      <protection locked="0"/>
    </xf>
    <xf numFmtId="3" fontId="15" fillId="36" borderId="11" xfId="61" applyNumberFormat="1" applyFont="1" applyFill="1" applyBorder="1" applyAlignment="1" applyProtection="1">
      <alignment horizontal="center" vertical="center" wrapText="1"/>
      <protection locked="0"/>
    </xf>
    <xf numFmtId="181" fontId="15" fillId="36" borderId="11" xfId="61" applyNumberFormat="1" applyFont="1" applyFill="1" applyBorder="1" applyAlignment="1" applyProtection="1">
      <alignment horizontal="center" vertical="center" wrapText="1"/>
      <protection locked="0"/>
    </xf>
    <xf numFmtId="3" fontId="12" fillId="36" borderId="11" xfId="61" applyNumberFormat="1" applyFont="1" applyFill="1" applyBorder="1" applyAlignment="1" applyProtection="1">
      <alignment horizontal="center" vertical="center" wrapText="1"/>
      <protection locked="0"/>
    </xf>
    <xf numFmtId="3" fontId="15" fillId="36" borderId="13" xfId="61" applyNumberFormat="1" applyFont="1" applyFill="1" applyBorder="1" applyAlignment="1" applyProtection="1">
      <alignment horizontal="center" vertical="center"/>
      <protection locked="0"/>
    </xf>
    <xf numFmtId="3" fontId="15" fillId="37" borderId="11" xfId="61" applyNumberFormat="1" applyFont="1" applyFill="1" applyBorder="1" applyAlignment="1" applyProtection="1">
      <alignment horizontal="center" vertical="center"/>
      <protection locked="0"/>
    </xf>
    <xf numFmtId="180" fontId="17" fillId="37" borderId="11" xfId="61" applyNumberFormat="1" applyFont="1" applyFill="1" applyBorder="1" applyAlignment="1" applyProtection="1">
      <alignment horizontal="center" vertical="center"/>
      <protection locked="0"/>
    </xf>
    <xf numFmtId="3" fontId="17" fillId="37" borderId="11" xfId="61" applyNumberFormat="1" applyFont="1" applyFill="1" applyBorder="1" applyAlignment="1" applyProtection="1">
      <alignment horizontal="center" vertical="center"/>
      <protection locked="0"/>
    </xf>
    <xf numFmtId="3" fontId="17" fillId="37" borderId="11" xfId="61" applyNumberFormat="1" applyFont="1" applyFill="1" applyBorder="1" applyAlignment="1" applyProtection="1">
      <alignment horizontal="center" vertical="center" wrapText="1"/>
      <protection locked="0"/>
    </xf>
    <xf numFmtId="3" fontId="17" fillId="37" borderId="11" xfId="62" applyNumberFormat="1" applyFont="1" applyFill="1" applyBorder="1" applyAlignment="1">
      <alignment horizontal="center" vertical="center" wrapText="1"/>
      <protection/>
    </xf>
    <xf numFmtId="181" fontId="17" fillId="37" borderId="11" xfId="61" applyNumberFormat="1" applyFont="1" applyFill="1" applyBorder="1" applyAlignment="1" applyProtection="1">
      <alignment horizontal="center" vertical="center"/>
      <protection locked="0"/>
    </xf>
    <xf numFmtId="181" fontId="17" fillId="36" borderId="11" xfId="61" applyNumberFormat="1" applyFont="1" applyFill="1" applyBorder="1" applyAlignment="1" applyProtection="1">
      <alignment horizontal="center" vertical="center"/>
      <protection locked="0"/>
    </xf>
    <xf numFmtId="1" fontId="2" fillId="0" borderId="13" xfId="61" applyNumberFormat="1" applyFont="1" applyFill="1" applyBorder="1" applyAlignment="1" applyProtection="1">
      <alignment horizontal="center"/>
      <protection/>
    </xf>
    <xf numFmtId="3" fontId="17" fillId="37" borderId="13" xfId="61" applyNumberFormat="1" applyFont="1" applyFill="1" applyBorder="1" applyAlignment="1" applyProtection="1">
      <alignment horizontal="center" vertical="center"/>
      <protection locked="0"/>
    </xf>
    <xf numFmtId="3" fontId="47" fillId="33" borderId="11" xfId="65" applyNumberFormat="1" applyFont="1" applyFill="1" applyBorder="1" applyAlignment="1">
      <alignment horizontal="center" vertical="center"/>
      <protection/>
    </xf>
    <xf numFmtId="1" fontId="15" fillId="0" borderId="14" xfId="61" applyNumberFormat="1" applyFont="1" applyFill="1" applyBorder="1" applyAlignment="1" applyProtection="1">
      <alignment vertical="center" wrapText="1"/>
      <protection/>
    </xf>
    <xf numFmtId="180" fontId="17" fillId="38" borderId="11" xfId="61" applyNumberFormat="1" applyFont="1" applyFill="1" applyBorder="1" applyAlignment="1" applyProtection="1">
      <alignment horizontal="center" vertical="center"/>
      <protection locked="0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1" xfId="63" applyNumberFormat="1" applyFont="1" applyBorder="1" applyAlignment="1">
      <alignment horizontal="center" vertical="center" wrapText="1"/>
      <protection/>
    </xf>
    <xf numFmtId="3" fontId="17" fillId="37" borderId="11" xfId="0" applyNumberFormat="1" applyFont="1" applyFill="1" applyBorder="1" applyAlignment="1">
      <alignment horizontal="center" vertical="center"/>
    </xf>
    <xf numFmtId="1" fontId="4" fillId="37" borderId="11" xfId="61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7" fillId="0" borderId="11" xfId="59" applyFont="1" applyFill="1" applyBorder="1" applyAlignment="1">
      <alignment horizontal="center" vertical="center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center" vertical="top" wrapText="1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 wrapText="1"/>
      <protection/>
    </xf>
    <xf numFmtId="49" fontId="46" fillId="0" borderId="11" xfId="57" applyNumberFormat="1" applyFont="1" applyFill="1" applyBorder="1" applyAlignment="1">
      <alignment horizontal="center" vertical="center" wrapText="1"/>
      <protection/>
    </xf>
    <xf numFmtId="0" fontId="87" fillId="39" borderId="11" xfId="0" applyFont="1" applyFill="1" applyBorder="1" applyAlignment="1">
      <alignment vertical="center" wrapText="1"/>
    </xf>
    <xf numFmtId="0" fontId="87" fillId="0" borderId="11" xfId="0" applyFont="1" applyBorder="1" applyAlignment="1">
      <alignment horizontal="left" vertical="center" indent="1"/>
    </xf>
    <xf numFmtId="0" fontId="21" fillId="0" borderId="0" xfId="57" applyFont="1">
      <alignment/>
      <protection/>
    </xf>
    <xf numFmtId="0" fontId="87" fillId="0" borderId="11" xfId="0" applyFont="1" applyBorder="1" applyAlignment="1">
      <alignment horizontal="left" vertical="center" wrapText="1" indent="1"/>
    </xf>
    <xf numFmtId="0" fontId="21" fillId="0" borderId="15" xfId="57" applyFont="1" applyBorder="1">
      <alignment/>
      <protection/>
    </xf>
    <xf numFmtId="14" fontId="26" fillId="0" borderId="11" xfId="48" applyNumberFormat="1" applyFont="1" applyBorder="1" applyAlignment="1">
      <alignment horizontal="center" vertical="center" wrapText="1"/>
      <protection/>
    </xf>
    <xf numFmtId="0" fontId="22" fillId="35" borderId="11" xfId="65" applyFont="1" applyFill="1" applyBorder="1" applyAlignment="1">
      <alignment horizontal="center" vertical="center" wrapText="1"/>
      <protection/>
    </xf>
    <xf numFmtId="180" fontId="22" fillId="35" borderId="11" xfId="65" applyNumberFormat="1" applyFont="1" applyFill="1" applyBorder="1" applyAlignment="1">
      <alignment horizontal="center" vertical="center" wrapText="1"/>
      <protection/>
    </xf>
    <xf numFmtId="0" fontId="31" fillId="0" borderId="11" xfId="65" applyFont="1" applyFill="1" applyBorder="1" applyAlignment="1">
      <alignment horizontal="left" vertical="center" wrapText="1"/>
      <protection/>
    </xf>
    <xf numFmtId="180" fontId="31" fillId="0" borderId="11" xfId="65" applyNumberFormat="1" applyFont="1" applyFill="1" applyBorder="1" applyAlignment="1">
      <alignment horizontal="center" vertical="center" wrapText="1"/>
      <protection/>
    </xf>
    <xf numFmtId="0" fontId="13" fillId="0" borderId="0" xfId="60" applyFont="1">
      <alignment/>
      <protection/>
    </xf>
    <xf numFmtId="181" fontId="87" fillId="0" borderId="11" xfId="0" applyNumberFormat="1" applyFont="1" applyBorder="1" applyAlignment="1">
      <alignment horizontal="right" vertical="center"/>
    </xf>
    <xf numFmtId="181" fontId="21" fillId="0" borderId="11" xfId="57" applyNumberFormat="1" applyFont="1" applyFill="1" applyBorder="1">
      <alignment/>
      <protection/>
    </xf>
    <xf numFmtId="181" fontId="21" fillId="0" borderId="11" xfId="57" applyNumberFormat="1" applyFont="1" applyBorder="1">
      <alignment/>
      <protection/>
    </xf>
    <xf numFmtId="0" fontId="5" fillId="5" borderId="0" xfId="0" applyFont="1" applyFill="1" applyBorder="1" applyAlignment="1">
      <alignment horizontal="center" vertical="center"/>
    </xf>
    <xf numFmtId="180" fontId="41" fillId="0" borderId="11" xfId="57" applyNumberFormat="1" applyFont="1" applyBorder="1" applyAlignment="1">
      <alignment horizontal="center" vertical="center" wrapText="1"/>
      <protection/>
    </xf>
    <xf numFmtId="181" fontId="41" fillId="0" borderId="16" xfId="57" applyNumberFormat="1" applyFont="1" applyBorder="1" applyAlignment="1">
      <alignment horizontal="center" vertical="center"/>
      <protection/>
    </xf>
    <xf numFmtId="181" fontId="14" fillId="0" borderId="11" xfId="57" applyNumberFormat="1" applyFont="1" applyBorder="1" applyAlignment="1">
      <alignment horizontal="center" wrapText="1"/>
      <protection/>
    </xf>
    <xf numFmtId="181" fontId="14" fillId="0" borderId="13" xfId="57" applyNumberFormat="1" applyFont="1" applyBorder="1" applyAlignment="1">
      <alignment horizontal="center" wrapText="1"/>
      <protection/>
    </xf>
    <xf numFmtId="180" fontId="36" fillId="40" borderId="11" xfId="57" applyNumberFormat="1" applyFont="1" applyFill="1" applyBorder="1" applyAlignment="1">
      <alignment horizontal="center"/>
      <protection/>
    </xf>
    <xf numFmtId="181" fontId="14" fillId="40" borderId="11" xfId="57" applyNumberFormat="1" applyFont="1" applyFill="1" applyBorder="1" applyAlignment="1">
      <alignment horizontal="center" wrapText="1"/>
      <protection/>
    </xf>
    <xf numFmtId="0" fontId="31" fillId="40" borderId="0" xfId="57" applyFont="1" applyFill="1">
      <alignment/>
      <protection/>
    </xf>
    <xf numFmtId="0" fontId="37" fillId="40" borderId="0" xfId="64" applyFont="1" applyFill="1" applyAlignment="1">
      <alignment horizontal="left"/>
      <protection/>
    </xf>
    <xf numFmtId="0" fontId="29" fillId="40" borderId="0" xfId="57" applyFont="1" applyFill="1">
      <alignment/>
      <protection/>
    </xf>
    <xf numFmtId="0" fontId="11" fillId="40" borderId="0" xfId="57" applyFill="1">
      <alignment/>
      <protection/>
    </xf>
    <xf numFmtId="0" fontId="29" fillId="40" borderId="0" xfId="57" applyFont="1" applyFill="1" applyAlignment="1">
      <alignment horizontal="center" vertical="center" wrapText="1"/>
      <protection/>
    </xf>
    <xf numFmtId="49" fontId="39" fillId="40" borderId="11" xfId="57" applyNumberFormat="1" applyFont="1" applyFill="1" applyBorder="1" applyAlignment="1">
      <alignment horizontal="center" vertical="center" wrapText="1"/>
      <protection/>
    </xf>
    <xf numFmtId="49" fontId="39" fillId="40" borderId="16" xfId="57" applyNumberFormat="1" applyFont="1" applyFill="1" applyBorder="1" applyAlignment="1">
      <alignment horizontal="center" vertical="center" wrapText="1"/>
      <protection/>
    </xf>
    <xf numFmtId="0" fontId="39" fillId="40" borderId="0" xfId="57" applyFont="1" applyFill="1" applyAlignment="1">
      <alignment horizontal="center" vertical="center" wrapText="1"/>
      <protection/>
    </xf>
    <xf numFmtId="0" fontId="27" fillId="40" borderId="11" xfId="57" applyFont="1" applyFill="1" applyBorder="1" applyAlignment="1">
      <alignment horizontal="center" vertical="center" wrapText="1"/>
      <protection/>
    </xf>
    <xf numFmtId="0" fontId="29" fillId="40" borderId="17" xfId="57" applyFont="1" applyFill="1" applyBorder="1" applyAlignment="1">
      <alignment horizontal="center" vertical="center" wrapText="1"/>
      <protection/>
    </xf>
    <xf numFmtId="0" fontId="39" fillId="40" borderId="0" xfId="57" applyFont="1" applyFill="1" applyAlignment="1">
      <alignment vertical="center"/>
      <protection/>
    </xf>
    <xf numFmtId="0" fontId="36" fillId="40" borderId="11" xfId="57" applyFont="1" applyFill="1" applyBorder="1" applyAlignment="1">
      <alignment horizontal="left" wrapText="1"/>
      <protection/>
    </xf>
    <xf numFmtId="0" fontId="14" fillId="40" borderId="0" xfId="57" applyFont="1" applyFill="1" applyAlignment="1">
      <alignment vertical="center" wrapText="1"/>
      <protection/>
    </xf>
    <xf numFmtId="0" fontId="29" fillId="40" borderId="0" xfId="57" applyFont="1" applyFill="1" applyAlignment="1">
      <alignment horizontal="center"/>
      <protection/>
    </xf>
    <xf numFmtId="0" fontId="13" fillId="40" borderId="0" xfId="57" applyFont="1" applyFill="1" applyAlignment="1">
      <alignment horizontal="left" vertical="center" wrapText="1"/>
      <protection/>
    </xf>
    <xf numFmtId="0" fontId="41" fillId="41" borderId="11" xfId="57" applyFont="1" applyFill="1" applyBorder="1" applyAlignment="1">
      <alignment horizontal="left" vertical="center" wrapText="1"/>
      <protection/>
    </xf>
    <xf numFmtId="180" fontId="41" fillId="41" borderId="11" xfId="56" applyNumberFormat="1" applyFont="1" applyFill="1" applyBorder="1" applyAlignment="1">
      <alignment horizontal="center" vertical="center" wrapText="1"/>
      <protection/>
    </xf>
    <xf numFmtId="180" fontId="41" fillId="41" borderId="11" xfId="57" applyNumberFormat="1" applyFont="1" applyFill="1" applyBorder="1" applyAlignment="1">
      <alignment horizontal="center" vertical="center" wrapText="1"/>
      <protection/>
    </xf>
    <xf numFmtId="181" fontId="41" fillId="41" borderId="13" xfId="57" applyNumberFormat="1" applyFont="1" applyFill="1" applyBorder="1" applyAlignment="1">
      <alignment horizontal="center" vertical="center"/>
      <protection/>
    </xf>
    <xf numFmtId="181" fontId="41" fillId="41" borderId="16" xfId="57" applyNumberFormat="1" applyFont="1" applyFill="1" applyBorder="1" applyAlignment="1">
      <alignment horizontal="center" vertical="center"/>
      <protection/>
    </xf>
    <xf numFmtId="181" fontId="41" fillId="41" borderId="11" xfId="57" applyNumberFormat="1" applyFont="1" applyFill="1" applyBorder="1" applyAlignment="1">
      <alignment horizontal="center" vertical="center"/>
      <protection/>
    </xf>
    <xf numFmtId="0" fontId="36" fillId="38" borderId="11" xfId="57" applyFont="1" applyFill="1" applyBorder="1" applyAlignment="1">
      <alignment horizontal="left" wrapText="1"/>
      <protection/>
    </xf>
    <xf numFmtId="181" fontId="14" fillId="38" borderId="11" xfId="57" applyNumberFormat="1" applyFont="1" applyFill="1" applyBorder="1" applyAlignment="1">
      <alignment horizontal="center" wrapText="1"/>
      <protection/>
    </xf>
    <xf numFmtId="180" fontId="41" fillId="38" borderId="11" xfId="57" applyNumberFormat="1" applyFont="1" applyFill="1" applyBorder="1" applyAlignment="1">
      <alignment horizontal="center" vertical="center" wrapText="1"/>
      <protection/>
    </xf>
    <xf numFmtId="181" fontId="14" fillId="38" borderId="13" xfId="57" applyNumberFormat="1" applyFont="1" applyFill="1" applyBorder="1" applyAlignment="1">
      <alignment horizontal="center" wrapText="1"/>
      <protection/>
    </xf>
    <xf numFmtId="181" fontId="41" fillId="38" borderId="16" xfId="57" applyNumberFormat="1" applyFont="1" applyFill="1" applyBorder="1" applyAlignment="1">
      <alignment horizontal="center" vertical="center"/>
      <protection/>
    </xf>
    <xf numFmtId="180" fontId="36" fillId="38" borderId="11" xfId="57" applyNumberFormat="1" applyFont="1" applyFill="1" applyBorder="1" applyAlignment="1">
      <alignment horizontal="center"/>
      <protection/>
    </xf>
    <xf numFmtId="0" fontId="2" fillId="0" borderId="0" xfId="58" applyAlignment="1">
      <alignment horizontal="left"/>
      <protection/>
    </xf>
    <xf numFmtId="0" fontId="5" fillId="0" borderId="11" xfId="60" applyFont="1" applyBorder="1" applyAlignment="1">
      <alignment horizontal="left" vertical="center" wrapText="1"/>
      <protection/>
    </xf>
    <xf numFmtId="0" fontId="42" fillId="0" borderId="11" xfId="60" applyFont="1" applyBorder="1" applyAlignment="1">
      <alignment horizontal="left" vertical="center" wrapText="1"/>
      <protection/>
    </xf>
    <xf numFmtId="0" fontId="50" fillId="0" borderId="11" xfId="60" applyFont="1" applyBorder="1" applyAlignment="1">
      <alignment horizontal="left" vertical="center" wrapText="1"/>
      <protection/>
    </xf>
    <xf numFmtId="0" fontId="5" fillId="0" borderId="14" xfId="60" applyFont="1" applyBorder="1" applyAlignment="1">
      <alignment horizontal="left" vertical="center" wrapText="1"/>
      <protection/>
    </xf>
    <xf numFmtId="0" fontId="5" fillId="0" borderId="18" xfId="60" applyFont="1" applyBorder="1" applyAlignment="1">
      <alignment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3" fontId="5" fillId="0" borderId="11" xfId="59" applyNumberFormat="1" applyFont="1" applyFill="1" applyBorder="1" applyAlignment="1">
      <alignment horizontal="center" vertical="center" wrapText="1"/>
      <protection/>
    </xf>
    <xf numFmtId="181" fontId="50" fillId="0" borderId="11" xfId="59" applyNumberFormat="1" applyFont="1" applyFill="1" applyBorder="1" applyAlignment="1">
      <alignment horizontal="center" vertical="center"/>
      <protection/>
    </xf>
    <xf numFmtId="1" fontId="50" fillId="0" borderId="11" xfId="59" applyNumberFormat="1" applyFont="1" applyFill="1" applyBorder="1" applyAlignment="1">
      <alignment horizontal="center" vertical="center"/>
      <protection/>
    </xf>
    <xf numFmtId="3" fontId="5" fillId="0" borderId="11" xfId="60" applyNumberFormat="1" applyFont="1" applyFill="1" applyBorder="1" applyAlignment="1">
      <alignment horizontal="center" vertical="center" wrapText="1"/>
      <protection/>
    </xf>
    <xf numFmtId="180" fontId="50" fillId="0" borderId="11" xfId="59" applyNumberFormat="1" applyFont="1" applyFill="1" applyBorder="1" applyAlignment="1">
      <alignment horizontal="center" vertical="center" wrapText="1"/>
      <protection/>
    </xf>
    <xf numFmtId="1" fontId="5" fillId="0" borderId="11" xfId="59" applyNumberFormat="1" applyFont="1" applyFill="1" applyBorder="1" applyAlignment="1">
      <alignment horizontal="center" vertical="center" wrapText="1"/>
      <protection/>
    </xf>
    <xf numFmtId="3" fontId="50" fillId="0" borderId="11" xfId="59" applyNumberFormat="1" applyFont="1" applyFill="1" applyBorder="1" applyAlignment="1">
      <alignment horizontal="center" vertical="center"/>
      <protection/>
    </xf>
    <xf numFmtId="1" fontId="5" fillId="0" borderId="11" xfId="60" applyNumberFormat="1" applyFont="1" applyFill="1" applyBorder="1" applyAlignment="1">
      <alignment horizontal="center" vertical="center" wrapText="1"/>
      <protection/>
    </xf>
    <xf numFmtId="1" fontId="51" fillId="0" borderId="11" xfId="59" applyNumberFormat="1" applyFont="1" applyFill="1" applyBorder="1" applyAlignment="1">
      <alignment horizontal="center" vertical="center" wrapText="1"/>
      <protection/>
    </xf>
    <xf numFmtId="3" fontId="5" fillId="0" borderId="11" xfId="60" applyNumberFormat="1" applyFont="1" applyFill="1" applyBorder="1" applyAlignment="1">
      <alignment horizontal="center" vertical="center"/>
      <protection/>
    </xf>
    <xf numFmtId="181" fontId="50" fillId="0" borderId="11" xfId="60" applyNumberFormat="1" applyFont="1" applyFill="1" applyBorder="1" applyAlignment="1">
      <alignment horizontal="center" vertical="center"/>
      <protection/>
    </xf>
    <xf numFmtId="1" fontId="50" fillId="0" borderId="11" xfId="60" applyNumberFormat="1" applyFont="1" applyFill="1" applyBorder="1" applyAlignment="1">
      <alignment horizontal="center" vertical="center"/>
      <protection/>
    </xf>
    <xf numFmtId="49" fontId="5" fillId="0" borderId="11" xfId="59" applyNumberFormat="1" applyFont="1" applyFill="1" applyBorder="1" applyAlignment="1">
      <alignment horizontal="center" vertical="center" wrapText="1"/>
      <protection/>
    </xf>
    <xf numFmtId="0" fontId="50" fillId="0" borderId="11" xfId="59" applyFont="1" applyFill="1" applyBorder="1" applyAlignment="1">
      <alignment horizontal="center" vertical="center"/>
      <protection/>
    </xf>
    <xf numFmtId="181" fontId="42" fillId="0" borderId="11" xfId="59" applyNumberFormat="1" applyFont="1" applyFill="1" applyBorder="1" applyAlignment="1">
      <alignment horizontal="center" vertical="center"/>
      <protection/>
    </xf>
    <xf numFmtId="3" fontId="42" fillId="0" borderId="11" xfId="59" applyNumberFormat="1" applyFont="1" applyFill="1" applyBorder="1" applyAlignment="1">
      <alignment horizontal="center" vertical="center"/>
      <protection/>
    </xf>
    <xf numFmtId="1" fontId="42" fillId="0" borderId="11" xfId="59" applyNumberFormat="1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left" vertical="center" wrapText="1"/>
      <protection/>
    </xf>
    <xf numFmtId="0" fontId="21" fillId="0" borderId="14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1" fontId="2" fillId="0" borderId="11" xfId="61" applyNumberFormat="1" applyFont="1" applyBorder="1" applyAlignment="1">
      <alignment horizontal="center"/>
      <protection/>
    </xf>
    <xf numFmtId="3" fontId="17" fillId="0" borderId="11" xfId="61" applyNumberFormat="1" applyFont="1" applyBorder="1" applyAlignment="1" applyProtection="1">
      <alignment horizontal="center" vertical="center"/>
      <protection locked="0"/>
    </xf>
    <xf numFmtId="3" fontId="18" fillId="0" borderId="11" xfId="61" applyNumberFormat="1" applyFont="1" applyBorder="1" applyAlignment="1" applyProtection="1">
      <alignment horizontal="center" vertical="center"/>
      <protection locked="0"/>
    </xf>
    <xf numFmtId="1" fontId="16" fillId="0" borderId="11" xfId="61" applyNumberFormat="1" applyFont="1" applyBorder="1" applyAlignment="1">
      <alignment horizontal="center" vertical="center" wrapText="1"/>
      <protection/>
    </xf>
    <xf numFmtId="180" fontId="17" fillId="0" borderId="11" xfId="61" applyNumberFormat="1" applyFont="1" applyBorder="1" applyAlignment="1" applyProtection="1">
      <alignment horizontal="center" vertical="center"/>
      <protection locked="0"/>
    </xf>
    <xf numFmtId="3" fontId="18" fillId="0" borderId="11" xfId="0" applyNumberFormat="1" applyFont="1" applyBorder="1" applyAlignment="1">
      <alignment horizontal="center" vertical="center"/>
    </xf>
    <xf numFmtId="0" fontId="46" fillId="0" borderId="11" xfId="57" applyFont="1" applyFill="1" applyBorder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37" fillId="0" borderId="0" xfId="64" applyFont="1" applyFill="1" applyBorder="1" applyAlignment="1">
      <alignment horizontal="left" vertical="center" wrapText="1"/>
      <protection/>
    </xf>
    <xf numFmtId="0" fontId="28" fillId="40" borderId="13" xfId="57" applyFont="1" applyFill="1" applyBorder="1" applyAlignment="1">
      <alignment horizontal="center" vertical="center" wrapText="1"/>
      <protection/>
    </xf>
    <xf numFmtId="0" fontId="28" fillId="40" borderId="19" xfId="57" applyFont="1" applyFill="1" applyBorder="1" applyAlignment="1">
      <alignment horizontal="center" vertical="center" wrapText="1"/>
      <protection/>
    </xf>
    <xf numFmtId="0" fontId="28" fillId="40" borderId="20" xfId="57" applyFont="1" applyFill="1" applyBorder="1" applyAlignment="1">
      <alignment horizontal="center" vertical="center" wrapText="1"/>
      <protection/>
    </xf>
    <xf numFmtId="0" fontId="28" fillId="40" borderId="21" xfId="57" applyFont="1" applyFill="1" applyBorder="1" applyAlignment="1">
      <alignment horizontal="center" vertical="center" wrapText="1"/>
      <protection/>
    </xf>
    <xf numFmtId="0" fontId="28" fillId="40" borderId="12" xfId="57" applyFont="1" applyFill="1" applyBorder="1" applyAlignment="1">
      <alignment horizontal="center" vertical="center" wrapText="1"/>
      <protection/>
    </xf>
    <xf numFmtId="0" fontId="28" fillId="40" borderId="11" xfId="57" applyFont="1" applyFill="1" applyBorder="1" applyAlignment="1">
      <alignment horizontal="center" vertical="center" wrapText="1"/>
      <protection/>
    </xf>
    <xf numFmtId="0" fontId="40" fillId="0" borderId="13" xfId="57" applyFont="1" applyBorder="1" applyAlignment="1">
      <alignment horizontal="center" vertical="center" wrapText="1"/>
      <protection/>
    </xf>
    <xf numFmtId="0" fontId="40" fillId="0" borderId="19" xfId="57" applyFont="1" applyBorder="1" applyAlignment="1">
      <alignment horizontal="center" vertical="center" wrapText="1"/>
      <protection/>
    </xf>
    <xf numFmtId="0" fontId="40" fillId="0" borderId="12" xfId="57" applyFont="1" applyBorder="1" applyAlignment="1">
      <alignment horizontal="center" vertical="center" wrapText="1"/>
      <protection/>
    </xf>
    <xf numFmtId="0" fontId="40" fillId="0" borderId="20" xfId="57" applyFont="1" applyBorder="1" applyAlignment="1">
      <alignment horizontal="center" vertical="center" wrapText="1"/>
      <protection/>
    </xf>
    <xf numFmtId="0" fontId="40" fillId="40" borderId="21" xfId="57" applyFont="1" applyFill="1" applyBorder="1" applyAlignment="1">
      <alignment horizontal="center" vertical="center" wrapText="1"/>
      <protection/>
    </xf>
    <xf numFmtId="0" fontId="40" fillId="40" borderId="19" xfId="57" applyFont="1" applyFill="1" applyBorder="1" applyAlignment="1">
      <alignment horizontal="center" vertical="center" wrapText="1"/>
      <protection/>
    </xf>
    <xf numFmtId="0" fontId="40" fillId="40" borderId="12" xfId="57" applyFont="1" applyFill="1" applyBorder="1" applyAlignment="1">
      <alignment horizontal="center" vertical="center" wrapText="1"/>
      <protection/>
    </xf>
    <xf numFmtId="0" fontId="40" fillId="40" borderId="11" xfId="57" applyFont="1" applyFill="1" applyBorder="1" applyAlignment="1">
      <alignment horizontal="center" vertical="center" wrapText="1"/>
      <protection/>
    </xf>
    <xf numFmtId="0" fontId="26" fillId="40" borderId="0" xfId="57" applyFont="1" applyFill="1" applyAlignment="1">
      <alignment horizontal="center" vertical="center" wrapText="1"/>
      <protection/>
    </xf>
    <xf numFmtId="0" fontId="32" fillId="40" borderId="0" xfId="57" applyFont="1" applyFill="1" applyAlignment="1">
      <alignment horizontal="center" vertical="center" wrapText="1"/>
      <protection/>
    </xf>
    <xf numFmtId="0" fontId="38" fillId="40" borderId="0" xfId="57" applyFont="1" applyFill="1" applyAlignment="1">
      <alignment horizontal="right"/>
      <protection/>
    </xf>
    <xf numFmtId="0" fontId="27" fillId="40" borderId="14" xfId="57" applyFont="1" applyFill="1" applyBorder="1" applyAlignment="1">
      <alignment horizontal="center" vertical="center" wrapText="1"/>
      <protection/>
    </xf>
    <xf numFmtId="0" fontId="27" fillId="40" borderId="22" xfId="57" applyFont="1" applyFill="1" applyBorder="1" applyAlignment="1">
      <alignment horizontal="center" vertical="center" wrapText="1"/>
      <protection/>
    </xf>
    <xf numFmtId="0" fontId="33" fillId="0" borderId="0" xfId="63" applyFont="1" applyFill="1" applyAlignment="1">
      <alignment horizontal="center" vertical="top" wrapText="1"/>
      <protection/>
    </xf>
    <xf numFmtId="0" fontId="33" fillId="0" borderId="11" xfId="63" applyFont="1" applyFill="1" applyBorder="1" applyAlignment="1">
      <alignment horizontal="center" vertical="top" wrapText="1"/>
      <protection/>
    </xf>
    <xf numFmtId="49" fontId="34" fillId="0" borderId="11" xfId="63" applyNumberFormat="1" applyFont="1" applyBorder="1" applyAlignment="1">
      <alignment horizontal="center" vertical="center" wrapText="1"/>
      <protection/>
    </xf>
    <xf numFmtId="0" fontId="34" fillId="0" borderId="11" xfId="63" applyFont="1" applyBorder="1" applyAlignment="1">
      <alignment horizontal="center" vertical="center" wrapText="1"/>
      <protection/>
    </xf>
    <xf numFmtId="0" fontId="30" fillId="0" borderId="0" xfId="65" applyFont="1" applyFill="1" applyAlignment="1">
      <alignment horizontal="center" wrapText="1"/>
      <protection/>
    </xf>
    <xf numFmtId="0" fontId="24" fillId="0" borderId="0" xfId="65" applyFont="1" applyFill="1" applyAlignment="1">
      <alignment horizontal="center"/>
      <protection/>
    </xf>
    <xf numFmtId="0" fontId="25" fillId="0" borderId="11" xfId="65" applyFont="1" applyFill="1" applyBorder="1" applyAlignment="1">
      <alignment horizontal="center"/>
      <protection/>
    </xf>
    <xf numFmtId="14" fontId="26" fillId="0" borderId="11" xfId="48" applyNumberFormat="1" applyFont="1" applyBorder="1" applyAlignment="1">
      <alignment horizontal="center" vertical="center" wrapText="1"/>
      <protection/>
    </xf>
    <xf numFmtId="0" fontId="33" fillId="0" borderId="10" xfId="59" applyFont="1" applyFill="1" applyBorder="1" applyAlignment="1">
      <alignment horizontal="center" vertical="top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49" fontId="12" fillId="0" borderId="11" xfId="59" applyNumberFormat="1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/>
      <protection/>
    </xf>
    <xf numFmtId="0" fontId="6" fillId="0" borderId="12" xfId="59" applyFont="1" applyFill="1" applyBorder="1" applyAlignment="1">
      <alignment horizontal="center" vertical="center"/>
      <protection/>
    </xf>
    <xf numFmtId="0" fontId="35" fillId="0" borderId="23" xfId="60" applyFont="1" applyFill="1" applyBorder="1" applyAlignment="1">
      <alignment horizontal="center" vertical="center" wrapText="1"/>
      <protection/>
    </xf>
    <xf numFmtId="0" fontId="35" fillId="0" borderId="24" xfId="60" applyFont="1" applyFill="1" applyBorder="1" applyAlignment="1">
      <alignment horizontal="center" vertical="center" wrapText="1"/>
      <protection/>
    </xf>
    <xf numFmtId="0" fontId="35" fillId="0" borderId="25" xfId="60" applyFont="1" applyFill="1" applyBorder="1" applyAlignment="1">
      <alignment horizontal="center" vertical="center" wrapText="1"/>
      <protection/>
    </xf>
    <xf numFmtId="0" fontId="35" fillId="0" borderId="26" xfId="60" applyFont="1" applyFill="1" applyBorder="1" applyAlignment="1">
      <alignment horizontal="center" vertical="center" wrapText="1"/>
      <protection/>
    </xf>
    <xf numFmtId="0" fontId="35" fillId="0" borderId="10" xfId="60" applyFont="1" applyFill="1" applyBorder="1" applyAlignment="1">
      <alignment horizontal="center" vertical="center" wrapText="1"/>
      <protection/>
    </xf>
    <xf numFmtId="0" fontId="35" fillId="0" borderId="27" xfId="60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/>
      <protection/>
    </xf>
    <xf numFmtId="0" fontId="10" fillId="0" borderId="24" xfId="58" applyFont="1" applyFill="1" applyBorder="1" applyAlignment="1">
      <alignment horizontal="left" vertical="center" wrapText="1"/>
      <protection/>
    </xf>
    <xf numFmtId="165" fontId="50" fillId="0" borderId="13" xfId="60" applyNumberFormat="1" applyFont="1" applyFill="1" applyBorder="1" applyAlignment="1">
      <alignment horizontal="center" vertical="center"/>
      <protection/>
    </xf>
    <xf numFmtId="0" fontId="50" fillId="0" borderId="12" xfId="60" applyFont="1" applyFill="1" applyBorder="1" applyAlignment="1">
      <alignment horizontal="center" vertical="center"/>
      <protection/>
    </xf>
    <xf numFmtId="165" fontId="50" fillId="0" borderId="13" xfId="59" applyNumberFormat="1" applyFont="1" applyFill="1" applyBorder="1" applyAlignment="1">
      <alignment horizontal="center" vertical="center"/>
      <protection/>
    </xf>
    <xf numFmtId="0" fontId="50" fillId="0" borderId="12" xfId="59" applyNumberFormat="1" applyFont="1" applyFill="1" applyBorder="1" applyAlignment="1">
      <alignment horizontal="center" vertical="center"/>
      <protection/>
    </xf>
    <xf numFmtId="0" fontId="50" fillId="0" borderId="13" xfId="60" applyFont="1" applyFill="1" applyBorder="1" applyAlignment="1">
      <alignment horizontal="center" vertical="center"/>
      <protection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14" xfId="61" applyNumberFormat="1" applyFont="1" applyFill="1" applyBorder="1" applyAlignment="1" applyProtection="1">
      <alignment horizontal="center" vertical="center" wrapText="1"/>
      <protection/>
    </xf>
    <xf numFmtId="1" fontId="15" fillId="0" borderId="22" xfId="61" applyNumberFormat="1" applyFont="1" applyFill="1" applyBorder="1" applyAlignment="1" applyProtection="1">
      <alignment horizontal="center" vertical="center" wrapText="1"/>
      <protection/>
    </xf>
    <xf numFmtId="1" fontId="16" fillId="0" borderId="13" xfId="61" applyNumberFormat="1" applyFont="1" applyFill="1" applyBorder="1" applyAlignment="1" applyProtection="1">
      <alignment horizontal="center" vertical="center" wrapText="1"/>
      <protection/>
    </xf>
    <xf numFmtId="1" fontId="16" fillId="0" borderId="12" xfId="61" applyNumberFormat="1" applyFont="1" applyFill="1" applyBorder="1" applyAlignment="1" applyProtection="1">
      <alignment horizontal="center" vertical="center" wrapText="1"/>
      <protection/>
    </xf>
    <xf numFmtId="1" fontId="13" fillId="0" borderId="23" xfId="61" applyNumberFormat="1" applyFont="1" applyFill="1" applyBorder="1" applyAlignment="1" applyProtection="1">
      <alignment horizontal="center" vertical="center" wrapText="1"/>
      <protection/>
    </xf>
    <xf numFmtId="1" fontId="13" fillId="0" borderId="24" xfId="61" applyNumberFormat="1" applyFont="1" applyFill="1" applyBorder="1" applyAlignment="1" applyProtection="1">
      <alignment horizontal="center" vertical="center" wrapText="1"/>
      <protection/>
    </xf>
    <xf numFmtId="1" fontId="13" fillId="0" borderId="25" xfId="61" applyNumberFormat="1" applyFont="1" applyFill="1" applyBorder="1" applyAlignment="1" applyProtection="1">
      <alignment horizontal="center" vertical="center" wrapText="1"/>
      <protection/>
    </xf>
    <xf numFmtId="1" fontId="13" fillId="0" borderId="28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Fill="1" applyBorder="1" applyAlignment="1" applyProtection="1">
      <alignment horizontal="center" vertical="center" wrapText="1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26" xfId="61" applyNumberFormat="1" applyFont="1" applyFill="1" applyBorder="1" applyAlignment="1" applyProtection="1">
      <alignment horizontal="center" vertical="center" wrapText="1"/>
      <protection/>
    </xf>
    <xf numFmtId="1" fontId="13" fillId="0" borderId="10" xfId="61" applyNumberFormat="1" applyFont="1" applyFill="1" applyBorder="1" applyAlignment="1" applyProtection="1">
      <alignment horizontal="center" vertical="center" wrapText="1"/>
      <protection/>
    </xf>
    <xf numFmtId="1" fontId="13" fillId="0" borderId="27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6" fillId="0" borderId="23" xfId="61" applyNumberFormat="1" applyFont="1" applyFill="1" applyBorder="1" applyAlignment="1" applyProtection="1">
      <alignment horizontal="center" vertical="center" wrapText="1"/>
      <protection/>
    </xf>
    <xf numFmtId="1" fontId="16" fillId="0" borderId="25" xfId="61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2" fillId="0" borderId="14" xfId="61" applyNumberFormat="1" applyFont="1" applyFill="1" applyBorder="1" applyAlignment="1" applyProtection="1">
      <alignment horizontal="center" vertical="center" wrapText="1"/>
      <protection/>
    </xf>
    <xf numFmtId="1" fontId="2" fillId="0" borderId="22" xfId="61" applyNumberFormat="1" applyFont="1" applyFill="1" applyBorder="1" applyAlignment="1" applyProtection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horizontal="center" vertical="center" wrapText="1"/>
      <protection/>
    </xf>
    <xf numFmtId="1" fontId="2" fillId="0" borderId="14" xfId="61" applyNumberFormat="1" applyFont="1" applyFill="1" applyBorder="1" applyAlignment="1" applyProtection="1">
      <alignment horizontal="center"/>
      <protection/>
    </xf>
    <xf numFmtId="1" fontId="2" fillId="0" borderId="29" xfId="61" applyNumberFormat="1" applyFont="1" applyFill="1" applyBorder="1" applyAlignment="1" applyProtection="1">
      <alignment horizontal="center"/>
      <protection/>
    </xf>
    <xf numFmtId="1" fontId="2" fillId="0" borderId="22" xfId="61" applyNumberFormat="1" applyFont="1" applyFill="1" applyBorder="1" applyAlignment="1" applyProtection="1">
      <alignment horizontal="center"/>
      <protection/>
    </xf>
    <xf numFmtId="1" fontId="13" fillId="0" borderId="23" xfId="61" applyNumberFormat="1" applyFont="1" applyBorder="1" applyAlignment="1">
      <alignment horizontal="center" vertical="center" wrapText="1"/>
      <protection/>
    </xf>
    <xf numFmtId="1" fontId="13" fillId="0" borderId="24" xfId="61" applyNumberFormat="1" applyFont="1" applyBorder="1" applyAlignment="1">
      <alignment horizontal="center" vertical="center" wrapText="1"/>
      <protection/>
    </xf>
    <xf numFmtId="1" fontId="13" fillId="0" borderId="25" xfId="61" applyNumberFormat="1" applyFont="1" applyBorder="1" applyAlignment="1">
      <alignment horizontal="center" vertical="center" wrapText="1"/>
      <protection/>
    </xf>
    <xf numFmtId="1" fontId="13" fillId="0" borderId="28" xfId="61" applyNumberFormat="1" applyFont="1" applyBorder="1" applyAlignment="1">
      <alignment horizontal="center" vertical="center" wrapText="1"/>
      <protection/>
    </xf>
    <xf numFmtId="1" fontId="13" fillId="0" borderId="0" xfId="61" applyNumberFormat="1" applyFont="1" applyAlignment="1">
      <alignment horizontal="center" vertical="center" wrapText="1"/>
      <protection/>
    </xf>
    <xf numFmtId="1" fontId="13" fillId="0" borderId="17" xfId="61" applyNumberFormat="1" applyFont="1" applyBorder="1" applyAlignment="1">
      <alignment horizontal="center" vertical="center" wrapText="1"/>
      <protection/>
    </xf>
    <xf numFmtId="1" fontId="13" fillId="0" borderId="26" xfId="61" applyNumberFormat="1" applyFont="1" applyBorder="1" applyAlignment="1">
      <alignment horizontal="center" vertical="center" wrapText="1"/>
      <protection/>
    </xf>
    <xf numFmtId="1" fontId="13" fillId="0" borderId="10" xfId="61" applyNumberFormat="1" applyFont="1" applyBorder="1" applyAlignment="1">
      <alignment horizontal="center" vertical="center" wrapText="1"/>
      <protection/>
    </xf>
    <xf numFmtId="1" fontId="13" fillId="0" borderId="27" xfId="61" applyNumberFormat="1" applyFont="1" applyBorder="1" applyAlignment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61" applyNumberFormat="1" applyFont="1" applyFill="1" applyBorder="1" applyAlignment="1" applyProtection="1">
      <alignment horizontal="center" vertical="center" wrapText="1"/>
      <protection/>
    </xf>
    <xf numFmtId="1" fontId="13" fillId="0" borderId="19" xfId="61" applyNumberFormat="1" applyFont="1" applyFill="1" applyBorder="1" applyAlignment="1" applyProtection="1">
      <alignment horizontal="center" vertical="center" wrapText="1"/>
      <protection/>
    </xf>
    <xf numFmtId="1" fontId="13" fillId="0" borderId="12" xfId="61" applyNumberFormat="1" applyFont="1" applyFill="1" applyBorder="1" applyAlignment="1" applyProtection="1">
      <alignment horizontal="center" vertical="center" wrapText="1"/>
      <protection/>
    </xf>
    <xf numFmtId="1" fontId="14" fillId="0" borderId="23" xfId="61" applyNumberFormat="1" applyFont="1" applyFill="1" applyBorder="1" applyAlignment="1" applyProtection="1">
      <alignment horizontal="center" vertical="center" wrapText="1"/>
      <protection/>
    </xf>
    <xf numFmtId="1" fontId="14" fillId="0" borderId="24" xfId="61" applyNumberFormat="1" applyFont="1" applyFill="1" applyBorder="1" applyAlignment="1" applyProtection="1">
      <alignment horizontal="center" vertical="center" wrapText="1"/>
      <protection/>
    </xf>
    <xf numFmtId="1" fontId="14" fillId="0" borderId="25" xfId="61" applyNumberFormat="1" applyFont="1" applyFill="1" applyBorder="1" applyAlignment="1" applyProtection="1">
      <alignment horizontal="center" vertical="center" wrapText="1"/>
      <protection/>
    </xf>
    <xf numFmtId="1" fontId="14" fillId="0" borderId="28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Border="1" applyAlignment="1" applyProtection="1">
      <alignment horizontal="center" vertical="center" wrapText="1"/>
      <protection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14" fillId="0" borderId="26" xfId="61" applyNumberFormat="1" applyFont="1" applyFill="1" applyBorder="1" applyAlignment="1" applyProtection="1">
      <alignment horizontal="center" vertical="center" wrapText="1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27" xfId="61" applyNumberFormat="1" applyFont="1" applyFill="1" applyBorder="1" applyAlignment="1" applyProtection="1">
      <alignment horizontal="center" vertical="center" wrapText="1"/>
      <protection/>
    </xf>
    <xf numFmtId="1" fontId="6" fillId="0" borderId="13" xfId="61" applyNumberFormat="1" applyFont="1" applyBorder="1" applyAlignment="1" applyProtection="1">
      <alignment horizontal="center" vertical="center"/>
      <protection locked="0"/>
    </xf>
    <xf numFmtId="1" fontId="6" fillId="0" borderId="19" xfId="61" applyNumberFormat="1" applyFont="1" applyBorder="1" applyAlignment="1" applyProtection="1">
      <alignment horizontal="center" vertical="center"/>
      <protection locked="0"/>
    </xf>
    <xf numFmtId="1" fontId="6" fillId="0" borderId="12" xfId="61" applyNumberFormat="1" applyFont="1" applyBorder="1" applyAlignment="1" applyProtection="1">
      <alignment horizontal="center" vertical="center"/>
      <protection locked="0"/>
    </xf>
    <xf numFmtId="1" fontId="16" fillId="0" borderId="11" xfId="61" applyNumberFormat="1" applyFont="1" applyBorder="1" applyAlignment="1">
      <alignment horizontal="center" vertical="center" wrapText="1"/>
      <protection/>
    </xf>
    <xf numFmtId="1" fontId="13" fillId="0" borderId="11" xfId="61" applyNumberFormat="1" applyFont="1" applyBorder="1" applyAlignment="1">
      <alignment horizontal="center" vertical="center" wrapText="1"/>
      <protection/>
    </xf>
    <xf numFmtId="1" fontId="44" fillId="0" borderId="11" xfId="61" applyNumberFormat="1" applyFont="1" applyFill="1" applyBorder="1" applyAlignment="1" applyProtection="1">
      <alignment horizontal="center" vertical="center" wrapText="1"/>
      <protection/>
    </xf>
    <xf numFmtId="1" fontId="3" fillId="0" borderId="10" xfId="61" applyNumberFormat="1" applyFont="1" applyFill="1" applyBorder="1" applyAlignment="1" applyProtection="1">
      <alignment horizontal="center"/>
      <protection locked="0"/>
    </xf>
    <xf numFmtId="1" fontId="3" fillId="0" borderId="0" xfId="61" applyNumberFormat="1" applyFont="1" applyFill="1" applyAlignment="1" applyProtection="1">
      <alignment horizontal="center"/>
      <protection locked="0"/>
    </xf>
    <xf numFmtId="1" fontId="15" fillId="0" borderId="11" xfId="61" applyNumberFormat="1" applyFont="1" applyBorder="1" applyAlignment="1">
      <alignment horizontal="center" vertical="center" wrapText="1"/>
      <protection/>
    </xf>
    <xf numFmtId="1" fontId="15" fillId="0" borderId="14" xfId="61" applyNumberFormat="1" applyFont="1" applyBorder="1" applyAlignment="1">
      <alignment horizontal="center" vertical="center" wrapText="1"/>
      <protection/>
    </xf>
    <xf numFmtId="1" fontId="15" fillId="0" borderId="22" xfId="61" applyNumberFormat="1" applyFont="1" applyBorder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12 Зинкевич" xfId="62"/>
    <cellStyle name="Обычный_27.08.2013" xfId="63"/>
    <cellStyle name="Обычный_TБЛ-12~1" xfId="64"/>
    <cellStyle name="Обычный_Форма7Н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32"/>
  <sheetViews>
    <sheetView view="pageBreakPreview" zoomScale="77" zoomScaleSheetLayoutView="77" zoomScalePageLayoutView="0" workbookViewId="0" topLeftCell="A1">
      <selection activeCell="I3" sqref="I3"/>
    </sheetView>
  </sheetViews>
  <sheetFormatPr defaultColWidth="10.28125" defaultRowHeight="15"/>
  <cols>
    <col min="1" max="1" width="59.28125" style="50" customWidth="1"/>
    <col min="2" max="2" width="24.7109375" style="52" customWidth="1"/>
    <col min="3" max="3" width="24.140625" style="52" customWidth="1"/>
    <col min="4" max="237" width="7.8515625" style="50" customWidth="1"/>
    <col min="238" max="238" width="39.28125" style="50" customWidth="1"/>
    <col min="239" max="16384" width="10.28125" style="50" customWidth="1"/>
  </cols>
  <sheetData>
    <row r="1" spans="1:3" ht="59.25" customHeight="1">
      <c r="A1" s="202" t="s">
        <v>162</v>
      </c>
      <c r="B1" s="202"/>
      <c r="C1" s="202"/>
    </row>
    <row r="2" spans="1:3" ht="15.75" customHeight="1">
      <c r="A2" s="203" t="s">
        <v>79</v>
      </c>
      <c r="B2" s="203"/>
      <c r="C2" s="203"/>
    </row>
    <row r="3" spans="1:3" s="51" customFormat="1" ht="24.75" customHeight="1">
      <c r="A3" s="117"/>
      <c r="B3" s="201" t="s">
        <v>136</v>
      </c>
      <c r="C3" s="201"/>
    </row>
    <row r="4" spans="1:3" s="51" customFormat="1" ht="27" customHeight="1">
      <c r="A4" s="118"/>
      <c r="B4" s="119" t="s">
        <v>161</v>
      </c>
      <c r="C4" s="119" t="s">
        <v>160</v>
      </c>
    </row>
    <row r="5" spans="1:3" s="51" customFormat="1" ht="39" customHeight="1">
      <c r="A5" s="120" t="s">
        <v>121</v>
      </c>
      <c r="B5" s="131" t="s">
        <v>133</v>
      </c>
      <c r="C5" s="131">
        <v>733.4</v>
      </c>
    </row>
    <row r="6" spans="1:5" s="122" customFormat="1" ht="19.5" customHeight="1">
      <c r="A6" s="121" t="s">
        <v>122</v>
      </c>
      <c r="B6" s="131"/>
      <c r="C6" s="131"/>
      <c r="E6" s="122" t="s">
        <v>3</v>
      </c>
    </row>
    <row r="7" spans="1:3" s="122" customFormat="1" ht="19.5" customHeight="1">
      <c r="A7" s="121" t="s">
        <v>123</v>
      </c>
      <c r="B7" s="131">
        <v>726.3</v>
      </c>
      <c r="C7" s="131">
        <v>731.6</v>
      </c>
    </row>
    <row r="8" spans="1:3" s="122" customFormat="1" ht="19.5" customHeight="1">
      <c r="A8" s="123" t="s">
        <v>124</v>
      </c>
      <c r="B8" s="131">
        <v>704.5</v>
      </c>
      <c r="C8" s="131">
        <v>708</v>
      </c>
    </row>
    <row r="9" spans="1:3" s="51" customFormat="1" ht="41.25" customHeight="1">
      <c r="A9" s="120" t="s">
        <v>125</v>
      </c>
      <c r="B9" s="131" t="s">
        <v>133</v>
      </c>
      <c r="C9" s="131">
        <v>664.7</v>
      </c>
    </row>
    <row r="10" spans="1:3" s="122" customFormat="1" ht="19.5" customHeight="1">
      <c r="A10" s="121" t="s">
        <v>126</v>
      </c>
      <c r="B10" s="131"/>
      <c r="C10" s="131"/>
    </row>
    <row r="11" spans="1:3" s="122" customFormat="1" ht="19.5" customHeight="1">
      <c r="A11" s="121" t="s">
        <v>123</v>
      </c>
      <c r="B11" s="131">
        <v>654.3</v>
      </c>
      <c r="C11" s="131">
        <v>662.9</v>
      </c>
    </row>
    <row r="12" spans="1:3" s="122" customFormat="1" ht="19.5" customHeight="1">
      <c r="A12" s="123" t="s">
        <v>124</v>
      </c>
      <c r="B12" s="131">
        <v>632.5</v>
      </c>
      <c r="C12" s="131">
        <v>639.3</v>
      </c>
    </row>
    <row r="13" spans="1:3" ht="39.75" customHeight="1">
      <c r="A13" s="120" t="s">
        <v>134</v>
      </c>
      <c r="B13" s="131" t="s">
        <v>133</v>
      </c>
      <c r="C13" s="131">
        <v>68.7</v>
      </c>
    </row>
    <row r="14" spans="1:3" s="122" customFormat="1" ht="19.5" customHeight="1">
      <c r="A14" s="121" t="s">
        <v>126</v>
      </c>
      <c r="B14" s="132"/>
      <c r="C14" s="132"/>
    </row>
    <row r="15" spans="1:3" s="122" customFormat="1" ht="19.5" customHeight="1">
      <c r="A15" s="121" t="s">
        <v>123</v>
      </c>
      <c r="B15" s="131">
        <v>72</v>
      </c>
      <c r="C15" s="131">
        <v>68.7</v>
      </c>
    </row>
    <row r="16" spans="1:4" s="122" customFormat="1" ht="19.5" customHeight="1">
      <c r="A16" s="123" t="s">
        <v>124</v>
      </c>
      <c r="B16" s="131">
        <v>72</v>
      </c>
      <c r="C16" s="131">
        <v>68.7</v>
      </c>
      <c r="D16" s="124"/>
    </row>
    <row r="17" spans="1:3" ht="36.75" customHeight="1">
      <c r="A17" s="120" t="s">
        <v>135</v>
      </c>
      <c r="B17" s="131" t="s">
        <v>133</v>
      </c>
      <c r="C17" s="131">
        <v>577.4</v>
      </c>
    </row>
    <row r="18" spans="1:3" s="122" customFormat="1" ht="19.5" customHeight="1">
      <c r="A18" s="121" t="s">
        <v>127</v>
      </c>
      <c r="B18" s="133"/>
      <c r="C18" s="133"/>
    </row>
    <row r="19" spans="1:3" s="122" customFormat="1" ht="19.5" customHeight="1">
      <c r="A19" s="121" t="s">
        <v>123</v>
      </c>
      <c r="B19" s="131">
        <v>422.9</v>
      </c>
      <c r="C19" s="131">
        <v>408.3</v>
      </c>
    </row>
    <row r="20" spans="1:3" s="122" customFormat="1" ht="19.5" customHeight="1">
      <c r="A20" s="123" t="s">
        <v>124</v>
      </c>
      <c r="B20" s="131">
        <v>248.4</v>
      </c>
      <c r="C20" s="131">
        <v>231.6</v>
      </c>
    </row>
    <row r="21" spans="1:3" ht="38.25" customHeight="1">
      <c r="A21" s="120" t="s">
        <v>128</v>
      </c>
      <c r="B21" s="131"/>
      <c r="C21" s="131"/>
    </row>
    <row r="22" spans="1:3" s="122" customFormat="1" ht="19.5" customHeight="1">
      <c r="A22" s="121" t="s">
        <v>129</v>
      </c>
      <c r="B22" s="131" t="s">
        <v>133</v>
      </c>
      <c r="C22" s="131">
        <v>56</v>
      </c>
    </row>
    <row r="23" spans="1:3" s="122" customFormat="1" ht="19.5" customHeight="1">
      <c r="A23" s="121" t="s">
        <v>130</v>
      </c>
      <c r="B23" s="131">
        <v>63.2</v>
      </c>
      <c r="C23" s="131">
        <v>64.2</v>
      </c>
    </row>
    <row r="24" spans="1:3" s="122" customFormat="1" ht="19.5" customHeight="1">
      <c r="A24" s="123" t="s">
        <v>124</v>
      </c>
      <c r="B24" s="131">
        <v>73.9</v>
      </c>
      <c r="C24" s="131">
        <v>75.4</v>
      </c>
    </row>
    <row r="25" spans="1:3" ht="49.5" customHeight="1">
      <c r="A25" s="120" t="s">
        <v>131</v>
      </c>
      <c r="B25" s="131"/>
      <c r="C25" s="131"/>
    </row>
    <row r="26" spans="1:3" s="122" customFormat="1" ht="19.5" customHeight="1">
      <c r="A26" s="121" t="s">
        <v>129</v>
      </c>
      <c r="B26" s="131" t="s">
        <v>133</v>
      </c>
      <c r="C26" s="131">
        <v>50.7</v>
      </c>
    </row>
    <row r="27" spans="1:3" s="122" customFormat="1" ht="19.5" customHeight="1">
      <c r="A27" s="121" t="s">
        <v>130</v>
      </c>
      <c r="B27" s="131">
        <v>56.9</v>
      </c>
      <c r="C27" s="131">
        <v>58.2</v>
      </c>
    </row>
    <row r="28" spans="1:3" s="122" customFormat="1" ht="19.5" customHeight="1">
      <c r="A28" s="123" t="s">
        <v>124</v>
      </c>
      <c r="B28" s="131">
        <v>66.4</v>
      </c>
      <c r="C28" s="131">
        <v>68</v>
      </c>
    </row>
    <row r="29" spans="1:3" ht="49.5" customHeight="1">
      <c r="A29" s="120" t="s">
        <v>132</v>
      </c>
      <c r="B29" s="131"/>
      <c r="C29" s="131"/>
    </row>
    <row r="30" spans="1:3" s="122" customFormat="1" ht="19.5" customHeight="1">
      <c r="A30" s="121" t="s">
        <v>129</v>
      </c>
      <c r="B30" s="131" t="s">
        <v>133</v>
      </c>
      <c r="C30" s="131">
        <v>9.4</v>
      </c>
    </row>
    <row r="31" spans="1:3" s="122" customFormat="1" ht="19.5" customHeight="1">
      <c r="A31" s="121" t="s">
        <v>130</v>
      </c>
      <c r="B31" s="131">
        <v>9.9</v>
      </c>
      <c r="C31" s="131">
        <v>9.4</v>
      </c>
    </row>
    <row r="32" spans="1:3" s="122" customFormat="1" ht="19.5" customHeight="1">
      <c r="A32" s="123" t="s">
        <v>124</v>
      </c>
      <c r="B32" s="131">
        <v>10.2</v>
      </c>
      <c r="C32" s="131">
        <v>9.7</v>
      </c>
    </row>
  </sheetData>
  <sheetProtection/>
  <mergeCells count="3">
    <mergeCell ref="B3:C3"/>
    <mergeCell ref="A1:C1"/>
    <mergeCell ref="A2:C2"/>
  </mergeCells>
  <printOptions horizontalCentered="1" verticalCentered="1"/>
  <pageMargins left="0.2362204724409449" right="0.15748031496062992" top="0.4724409448818898" bottom="0.1968503937007874" header="0" footer="0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7"/>
  <sheetViews>
    <sheetView view="pageBreakPreview" zoomScale="60" zoomScalePageLayoutView="0" workbookViewId="0" topLeftCell="A1">
      <selection activeCell="P13" sqref="P13"/>
    </sheetView>
  </sheetViews>
  <sheetFormatPr defaultColWidth="9.140625" defaultRowHeight="15"/>
  <cols>
    <col min="1" max="1" width="18.57421875" style="143" customWidth="1"/>
    <col min="2" max="2" width="11.57421875" style="143" customWidth="1"/>
    <col min="3" max="3" width="11.00390625" style="143" customWidth="1"/>
    <col min="4" max="4" width="8.28125" style="143" customWidth="1"/>
    <col min="5" max="5" width="10.8515625" style="143" customWidth="1"/>
    <col min="6" max="6" width="11.421875" style="143" customWidth="1"/>
    <col min="7" max="7" width="9.140625" style="143" customWidth="1"/>
    <col min="8" max="9" width="9.7109375" style="143" customWidth="1"/>
    <col min="10" max="10" width="7.8515625" style="143" customWidth="1"/>
    <col min="11" max="11" width="9.421875" style="143" customWidth="1"/>
    <col min="12" max="12" width="9.57421875" style="143" customWidth="1"/>
    <col min="13" max="13" width="7.7109375" style="143" customWidth="1"/>
    <col min="14" max="14" width="8.8515625" style="144" customWidth="1"/>
    <col min="15" max="86" width="8.8515625" style="143" customWidth="1"/>
  </cols>
  <sheetData>
    <row r="1" spans="1:86" ht="18">
      <c r="A1" s="218" t="s">
        <v>157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</row>
    <row r="2" spans="1:86" ht="18">
      <c r="A2" s="219" t="s">
        <v>158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</row>
    <row r="3" spans="1:86" ht="6" customHeigh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</row>
    <row r="4" spans="1:12" ht="14.25">
      <c r="A4" s="142" t="s">
        <v>62</v>
      </c>
      <c r="H4" s="220"/>
      <c r="I4" s="220"/>
      <c r="J4" s="220"/>
      <c r="K4" s="220"/>
      <c r="L4" s="220"/>
    </row>
    <row r="5" spans="1:86" ht="15">
      <c r="A5" s="221"/>
      <c r="B5" s="204" t="s">
        <v>63</v>
      </c>
      <c r="C5" s="205"/>
      <c r="D5" s="208"/>
      <c r="E5" s="204" t="s">
        <v>64</v>
      </c>
      <c r="F5" s="205"/>
      <c r="G5" s="206"/>
      <c r="H5" s="207" t="s">
        <v>65</v>
      </c>
      <c r="I5" s="205"/>
      <c r="J5" s="208"/>
      <c r="K5" s="209" t="s">
        <v>66</v>
      </c>
      <c r="L5" s="209"/>
      <c r="M5" s="209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</row>
    <row r="6" spans="1:86" ht="26.25">
      <c r="A6" s="222"/>
      <c r="B6" s="146" t="s">
        <v>83</v>
      </c>
      <c r="C6" s="146" t="s">
        <v>115</v>
      </c>
      <c r="D6" s="146" t="s">
        <v>159</v>
      </c>
      <c r="E6" s="146" t="s">
        <v>83</v>
      </c>
      <c r="F6" s="146" t="s">
        <v>115</v>
      </c>
      <c r="G6" s="147" t="s">
        <v>159</v>
      </c>
      <c r="H6" s="146" t="s">
        <v>83</v>
      </c>
      <c r="I6" s="146" t="s">
        <v>115</v>
      </c>
      <c r="J6" s="146" t="s">
        <v>159</v>
      </c>
      <c r="K6" s="146" t="s">
        <v>83</v>
      </c>
      <c r="L6" s="146" t="s">
        <v>115</v>
      </c>
      <c r="M6" s="146" t="s">
        <v>159</v>
      </c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</row>
    <row r="7" spans="1:86" ht="15">
      <c r="A7" s="149"/>
      <c r="B7" s="210" t="s">
        <v>67</v>
      </c>
      <c r="C7" s="211"/>
      <c r="D7" s="212"/>
      <c r="E7" s="210" t="s">
        <v>68</v>
      </c>
      <c r="F7" s="211"/>
      <c r="G7" s="213"/>
      <c r="H7" s="214" t="s">
        <v>67</v>
      </c>
      <c r="I7" s="215"/>
      <c r="J7" s="216"/>
      <c r="K7" s="217" t="s">
        <v>68</v>
      </c>
      <c r="L7" s="217"/>
      <c r="M7" s="150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</row>
    <row r="8" spans="1:86" ht="26.25" customHeight="1">
      <c r="A8" s="156" t="s">
        <v>16</v>
      </c>
      <c r="B8" s="157">
        <f>SUM(B9:B33)</f>
        <v>16408.5</v>
      </c>
      <c r="C8" s="157">
        <f>SUM(C9:C33)</f>
        <v>16627.6</v>
      </c>
      <c r="D8" s="158">
        <f aca="true" t="shared" si="0" ref="D8:D33">C8-B8</f>
        <v>219.09999999999854</v>
      </c>
      <c r="E8" s="159">
        <v>57.2</v>
      </c>
      <c r="F8" s="159">
        <v>58.3</v>
      </c>
      <c r="G8" s="160">
        <f aca="true" t="shared" si="1" ref="G8:G33">F8-E8</f>
        <v>1.0999999999999943</v>
      </c>
      <c r="H8" s="157">
        <f>SUM(H9:H33)</f>
        <v>1549.3</v>
      </c>
      <c r="I8" s="157">
        <f>SUM(I9:I33)</f>
        <v>1461.8</v>
      </c>
      <c r="J8" s="158">
        <f aca="true" t="shared" si="2" ref="J8:J33">I8-H8</f>
        <v>-87.5</v>
      </c>
      <c r="K8" s="161">
        <v>8.6</v>
      </c>
      <c r="L8" s="161">
        <v>8.1</v>
      </c>
      <c r="M8" s="158">
        <f aca="true" t="shared" si="3" ref="M8:M33">L8-K8</f>
        <v>-0.5</v>
      </c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</row>
    <row r="9" spans="1:13" ht="14.25">
      <c r="A9" s="162" t="s">
        <v>17</v>
      </c>
      <c r="B9" s="163">
        <v>654.3</v>
      </c>
      <c r="C9" s="163">
        <v>662.9</v>
      </c>
      <c r="D9" s="164">
        <f t="shared" si="0"/>
        <v>8.600000000000023</v>
      </c>
      <c r="E9" s="165">
        <v>56.9</v>
      </c>
      <c r="F9" s="165">
        <v>58.2</v>
      </c>
      <c r="G9" s="166">
        <f t="shared" si="1"/>
        <v>1.3000000000000043</v>
      </c>
      <c r="H9" s="167">
        <v>72</v>
      </c>
      <c r="I9" s="167">
        <v>68.7</v>
      </c>
      <c r="J9" s="164">
        <f t="shared" si="2"/>
        <v>-3.299999999999997</v>
      </c>
      <c r="K9" s="163">
        <v>9.9</v>
      </c>
      <c r="L9" s="163">
        <v>9.4</v>
      </c>
      <c r="M9" s="164">
        <f t="shared" si="3"/>
        <v>-0.5</v>
      </c>
    </row>
    <row r="10" spans="1:13" ht="14.25">
      <c r="A10" s="152" t="s">
        <v>18</v>
      </c>
      <c r="B10" s="137">
        <v>371.8</v>
      </c>
      <c r="C10" s="137">
        <v>381.1</v>
      </c>
      <c r="D10" s="135">
        <f t="shared" si="0"/>
        <v>9.300000000000011</v>
      </c>
      <c r="E10" s="138">
        <v>49.6</v>
      </c>
      <c r="F10" s="138">
        <v>51</v>
      </c>
      <c r="G10" s="136">
        <f t="shared" si="1"/>
        <v>1.3999999999999986</v>
      </c>
      <c r="H10" s="139">
        <v>47.6</v>
      </c>
      <c r="I10" s="139">
        <v>45.1</v>
      </c>
      <c r="J10" s="135">
        <f t="shared" si="2"/>
        <v>-2.5</v>
      </c>
      <c r="K10" s="140">
        <v>11.3</v>
      </c>
      <c r="L10" s="140">
        <v>10.6</v>
      </c>
      <c r="M10" s="135">
        <f t="shared" si="3"/>
        <v>-0.7000000000000011</v>
      </c>
    </row>
    <row r="11" spans="1:13" ht="14.25">
      <c r="A11" s="152" t="s">
        <v>19</v>
      </c>
      <c r="B11" s="137">
        <v>1409.4</v>
      </c>
      <c r="C11" s="137">
        <v>1421.2</v>
      </c>
      <c r="D11" s="135">
        <f t="shared" si="0"/>
        <v>11.799999999999955</v>
      </c>
      <c r="E11" s="138">
        <v>58.9</v>
      </c>
      <c r="F11" s="138">
        <v>59.8</v>
      </c>
      <c r="G11" s="136">
        <f t="shared" si="1"/>
        <v>0.8999999999999986</v>
      </c>
      <c r="H11" s="139">
        <v>117.4</v>
      </c>
      <c r="I11" s="139">
        <v>114.8</v>
      </c>
      <c r="J11" s="135">
        <f t="shared" si="2"/>
        <v>-2.6000000000000085</v>
      </c>
      <c r="K11" s="140">
        <v>7.7</v>
      </c>
      <c r="L11" s="140">
        <v>7.5</v>
      </c>
      <c r="M11" s="135">
        <f t="shared" si="3"/>
        <v>-0.20000000000000018</v>
      </c>
    </row>
    <row r="12" spans="1:13" ht="14.25">
      <c r="A12" s="152" t="s">
        <v>20</v>
      </c>
      <c r="B12" s="137">
        <v>740.9</v>
      </c>
      <c r="C12" s="137">
        <v>748.6</v>
      </c>
      <c r="D12" s="135">
        <f t="shared" si="0"/>
        <v>7.7000000000000455</v>
      </c>
      <c r="E12" s="138">
        <v>50</v>
      </c>
      <c r="F12" s="138">
        <v>51</v>
      </c>
      <c r="G12" s="136">
        <f t="shared" si="1"/>
        <v>1</v>
      </c>
      <c r="H12" s="139">
        <v>120.6</v>
      </c>
      <c r="I12" s="139">
        <v>116.8</v>
      </c>
      <c r="J12" s="135">
        <f t="shared" si="2"/>
        <v>-3.799999999999997</v>
      </c>
      <c r="K12" s="140">
        <v>14</v>
      </c>
      <c r="L12" s="140">
        <v>13.5</v>
      </c>
      <c r="M12" s="135">
        <f t="shared" si="3"/>
        <v>-0.5</v>
      </c>
    </row>
    <row r="13" spans="1:13" ht="14.25">
      <c r="A13" s="152" t="s">
        <v>21</v>
      </c>
      <c r="B13" s="137">
        <v>519</v>
      </c>
      <c r="C13" s="137">
        <v>523.5</v>
      </c>
      <c r="D13" s="135">
        <f t="shared" si="0"/>
        <v>4.5</v>
      </c>
      <c r="E13" s="138">
        <v>57.8</v>
      </c>
      <c r="F13" s="138">
        <v>58.7</v>
      </c>
      <c r="G13" s="136">
        <f t="shared" si="1"/>
        <v>0.9000000000000057</v>
      </c>
      <c r="H13" s="139">
        <v>59.1</v>
      </c>
      <c r="I13" s="139">
        <v>54.9</v>
      </c>
      <c r="J13" s="135">
        <f t="shared" si="2"/>
        <v>-4.200000000000003</v>
      </c>
      <c r="K13" s="140">
        <v>10.2</v>
      </c>
      <c r="L13" s="140">
        <v>9.5</v>
      </c>
      <c r="M13" s="135">
        <f t="shared" si="3"/>
        <v>-0.6999999999999993</v>
      </c>
    </row>
    <row r="14" spans="1:13" ht="14.25">
      <c r="A14" s="152" t="s">
        <v>22</v>
      </c>
      <c r="B14" s="137">
        <v>503.7</v>
      </c>
      <c r="C14" s="137">
        <v>510.1</v>
      </c>
      <c r="D14" s="135">
        <f t="shared" si="0"/>
        <v>6.400000000000034</v>
      </c>
      <c r="E14" s="138">
        <v>54.7</v>
      </c>
      <c r="F14" s="138">
        <v>55.5</v>
      </c>
      <c r="G14" s="136">
        <f t="shared" si="1"/>
        <v>0.7999999999999972</v>
      </c>
      <c r="H14" s="139">
        <v>54.5</v>
      </c>
      <c r="I14" s="139">
        <v>49.4</v>
      </c>
      <c r="J14" s="135">
        <f t="shared" si="2"/>
        <v>-5.100000000000001</v>
      </c>
      <c r="K14" s="140">
        <v>9.8</v>
      </c>
      <c r="L14" s="140">
        <v>8.8</v>
      </c>
      <c r="M14" s="135">
        <f t="shared" si="3"/>
        <v>-1</v>
      </c>
    </row>
    <row r="15" spans="1:13" ht="14.25">
      <c r="A15" s="152" t="s">
        <v>23</v>
      </c>
      <c r="B15" s="137">
        <v>733.5</v>
      </c>
      <c r="C15" s="137">
        <v>743.8</v>
      </c>
      <c r="D15" s="135">
        <f t="shared" si="0"/>
        <v>10.299999999999955</v>
      </c>
      <c r="E15" s="138">
        <v>56.8</v>
      </c>
      <c r="F15" s="138">
        <v>58.2</v>
      </c>
      <c r="G15" s="136">
        <f t="shared" si="1"/>
        <v>1.4000000000000057</v>
      </c>
      <c r="H15" s="139">
        <v>79.2</v>
      </c>
      <c r="I15" s="139">
        <v>75.8</v>
      </c>
      <c r="J15" s="135">
        <f t="shared" si="2"/>
        <v>-3.4000000000000057</v>
      </c>
      <c r="K15" s="140">
        <v>9.7</v>
      </c>
      <c r="L15" s="140">
        <v>9.2</v>
      </c>
      <c r="M15" s="135">
        <f t="shared" si="3"/>
        <v>-0.5</v>
      </c>
    </row>
    <row r="16" spans="1:13" ht="14.25">
      <c r="A16" s="152" t="s">
        <v>24</v>
      </c>
      <c r="B16" s="137">
        <v>565.4</v>
      </c>
      <c r="C16" s="137">
        <v>574.6</v>
      </c>
      <c r="D16" s="135">
        <f t="shared" si="0"/>
        <v>9.200000000000045</v>
      </c>
      <c r="E16" s="138">
        <v>55.6</v>
      </c>
      <c r="F16" s="138">
        <v>56.6</v>
      </c>
      <c r="G16" s="136">
        <f t="shared" si="1"/>
        <v>1</v>
      </c>
      <c r="H16" s="139">
        <v>47.7</v>
      </c>
      <c r="I16" s="139">
        <v>43.9</v>
      </c>
      <c r="J16" s="135">
        <f t="shared" si="2"/>
        <v>-3.8000000000000043</v>
      </c>
      <c r="K16" s="140">
        <v>7.8</v>
      </c>
      <c r="L16" s="140">
        <v>7.1</v>
      </c>
      <c r="M16" s="135">
        <f t="shared" si="3"/>
        <v>-0.7000000000000002</v>
      </c>
    </row>
    <row r="17" spans="1:13" ht="14.25">
      <c r="A17" s="152" t="s">
        <v>69</v>
      </c>
      <c r="B17" s="137">
        <v>755.5</v>
      </c>
      <c r="C17" s="137">
        <v>774</v>
      </c>
      <c r="D17" s="135">
        <f t="shared" si="0"/>
        <v>18.5</v>
      </c>
      <c r="E17" s="138">
        <v>58.5</v>
      </c>
      <c r="F17" s="138">
        <v>59.5</v>
      </c>
      <c r="G17" s="136">
        <f t="shared" si="1"/>
        <v>1</v>
      </c>
      <c r="H17" s="139">
        <v>49.3</v>
      </c>
      <c r="I17" s="139">
        <v>47.2</v>
      </c>
      <c r="J17" s="135">
        <f t="shared" si="2"/>
        <v>-2.0999999999999943</v>
      </c>
      <c r="K17" s="140">
        <v>6.1</v>
      </c>
      <c r="L17" s="140">
        <v>5.7</v>
      </c>
      <c r="M17" s="135">
        <f t="shared" si="3"/>
        <v>-0.39999999999999947</v>
      </c>
    </row>
    <row r="18" spans="1:13" ht="14.25">
      <c r="A18" s="152" t="s">
        <v>25</v>
      </c>
      <c r="B18" s="137">
        <v>382.4</v>
      </c>
      <c r="C18" s="137">
        <v>386.8</v>
      </c>
      <c r="D18" s="135">
        <f t="shared" si="0"/>
        <v>4.400000000000034</v>
      </c>
      <c r="E18" s="138">
        <v>54.7</v>
      </c>
      <c r="F18" s="138">
        <v>56</v>
      </c>
      <c r="G18" s="136">
        <f t="shared" si="1"/>
        <v>1.2999999999999972</v>
      </c>
      <c r="H18" s="139">
        <v>49.8</v>
      </c>
      <c r="I18" s="139">
        <v>47</v>
      </c>
      <c r="J18" s="135">
        <f t="shared" si="2"/>
        <v>-2.799999999999997</v>
      </c>
      <c r="K18" s="140">
        <v>11.5</v>
      </c>
      <c r="L18" s="140">
        <v>10.8</v>
      </c>
      <c r="M18" s="135">
        <f t="shared" si="3"/>
        <v>-0.6999999999999993</v>
      </c>
    </row>
    <row r="19" spans="1:13" ht="14.25">
      <c r="A19" s="152" t="s">
        <v>26</v>
      </c>
      <c r="B19" s="137">
        <v>300</v>
      </c>
      <c r="C19" s="137">
        <v>305.3</v>
      </c>
      <c r="D19" s="135">
        <f t="shared" si="0"/>
        <v>5.300000000000011</v>
      </c>
      <c r="E19" s="138">
        <v>57.2</v>
      </c>
      <c r="F19" s="138">
        <v>59.1</v>
      </c>
      <c r="G19" s="136">
        <f t="shared" si="1"/>
        <v>1.8999999999999986</v>
      </c>
      <c r="H19" s="139">
        <v>53.3</v>
      </c>
      <c r="I19" s="139">
        <v>48.3</v>
      </c>
      <c r="J19" s="135">
        <f t="shared" si="2"/>
        <v>-5</v>
      </c>
      <c r="K19" s="140">
        <v>15.1</v>
      </c>
      <c r="L19" s="140">
        <v>13.7</v>
      </c>
      <c r="M19" s="135">
        <f t="shared" si="3"/>
        <v>-1.4000000000000004</v>
      </c>
    </row>
    <row r="20" spans="1:13" ht="14.25">
      <c r="A20" s="152" t="s">
        <v>27</v>
      </c>
      <c r="B20" s="137">
        <v>1062.2</v>
      </c>
      <c r="C20" s="137">
        <v>1076</v>
      </c>
      <c r="D20" s="135">
        <f t="shared" si="0"/>
        <v>13.799999999999955</v>
      </c>
      <c r="E20" s="138">
        <v>56.9</v>
      </c>
      <c r="F20" s="138">
        <v>57.9</v>
      </c>
      <c r="G20" s="136">
        <f t="shared" si="1"/>
        <v>1</v>
      </c>
      <c r="H20" s="139">
        <v>77.2</v>
      </c>
      <c r="I20" s="139">
        <v>74</v>
      </c>
      <c r="J20" s="135">
        <f t="shared" si="2"/>
        <v>-3.200000000000003</v>
      </c>
      <c r="K20" s="140">
        <v>6.8</v>
      </c>
      <c r="L20" s="140">
        <v>6.4</v>
      </c>
      <c r="M20" s="135">
        <f t="shared" si="3"/>
        <v>-0.39999999999999947</v>
      </c>
    </row>
    <row r="21" spans="1:13" ht="14.25">
      <c r="A21" s="152" t="s">
        <v>28</v>
      </c>
      <c r="B21" s="137">
        <v>497.7</v>
      </c>
      <c r="C21" s="137">
        <v>500.9</v>
      </c>
      <c r="D21" s="135">
        <f t="shared" si="0"/>
        <v>3.1999999999999886</v>
      </c>
      <c r="E21" s="138">
        <v>58.3</v>
      </c>
      <c r="F21" s="138">
        <v>59.2</v>
      </c>
      <c r="G21" s="136">
        <f t="shared" si="1"/>
        <v>0.9000000000000057</v>
      </c>
      <c r="H21" s="139">
        <v>52.5</v>
      </c>
      <c r="I21" s="139">
        <v>50.6</v>
      </c>
      <c r="J21" s="135">
        <f t="shared" si="2"/>
        <v>-1.8999999999999986</v>
      </c>
      <c r="K21" s="140">
        <v>9.5</v>
      </c>
      <c r="L21" s="140">
        <v>9.2</v>
      </c>
      <c r="M21" s="135">
        <f t="shared" si="3"/>
        <v>-0.3000000000000007</v>
      </c>
    </row>
    <row r="22" spans="1:13" ht="14.25">
      <c r="A22" s="152" t="s">
        <v>29</v>
      </c>
      <c r="B22" s="137">
        <v>1004.5</v>
      </c>
      <c r="C22" s="137">
        <v>1022.3</v>
      </c>
      <c r="D22" s="135">
        <f t="shared" si="0"/>
        <v>17.799999999999955</v>
      </c>
      <c r="E22" s="138">
        <v>57.3</v>
      </c>
      <c r="F22" s="138">
        <v>58.4</v>
      </c>
      <c r="G22" s="136">
        <f t="shared" si="1"/>
        <v>1.1000000000000014</v>
      </c>
      <c r="H22" s="139">
        <v>64.8</v>
      </c>
      <c r="I22" s="139">
        <v>61.7</v>
      </c>
      <c r="J22" s="135">
        <f t="shared" si="2"/>
        <v>-3.0999999999999943</v>
      </c>
      <c r="K22" s="140">
        <v>6.1</v>
      </c>
      <c r="L22" s="140">
        <v>5.7</v>
      </c>
      <c r="M22" s="135">
        <f t="shared" si="3"/>
        <v>-0.39999999999999947</v>
      </c>
    </row>
    <row r="23" spans="1:13" ht="14.25">
      <c r="A23" s="152" t="s">
        <v>30</v>
      </c>
      <c r="B23" s="137">
        <v>580.9</v>
      </c>
      <c r="C23" s="137">
        <v>591.3</v>
      </c>
      <c r="D23" s="135">
        <f t="shared" si="0"/>
        <v>10.399999999999977</v>
      </c>
      <c r="E23" s="138">
        <v>55.1</v>
      </c>
      <c r="F23" s="138">
        <v>56.6</v>
      </c>
      <c r="G23" s="136">
        <f t="shared" si="1"/>
        <v>1.5</v>
      </c>
      <c r="H23" s="139">
        <v>72.5</v>
      </c>
      <c r="I23" s="139">
        <v>70.2</v>
      </c>
      <c r="J23" s="135">
        <f t="shared" si="2"/>
        <v>-2.299999999999997</v>
      </c>
      <c r="K23" s="140">
        <v>11.1</v>
      </c>
      <c r="L23" s="140">
        <v>10.6</v>
      </c>
      <c r="M23" s="135">
        <f t="shared" si="3"/>
        <v>-0.5</v>
      </c>
    </row>
    <row r="24" spans="1:13" ht="14.25">
      <c r="A24" s="152" t="s">
        <v>31</v>
      </c>
      <c r="B24" s="137">
        <v>475.6</v>
      </c>
      <c r="C24" s="137">
        <v>489</v>
      </c>
      <c r="D24" s="135">
        <f t="shared" si="0"/>
        <v>13.399999999999977</v>
      </c>
      <c r="E24" s="138">
        <v>57</v>
      </c>
      <c r="F24" s="138">
        <v>58.8</v>
      </c>
      <c r="G24" s="136">
        <f t="shared" si="1"/>
        <v>1.7999999999999972</v>
      </c>
      <c r="H24" s="139">
        <v>50.5</v>
      </c>
      <c r="I24" s="139">
        <v>43.6</v>
      </c>
      <c r="J24" s="135">
        <f t="shared" si="2"/>
        <v>-6.899999999999999</v>
      </c>
      <c r="K24" s="140">
        <v>9.6</v>
      </c>
      <c r="L24" s="140">
        <v>8.2</v>
      </c>
      <c r="M24" s="135">
        <f t="shared" si="3"/>
        <v>-1.4000000000000004</v>
      </c>
    </row>
    <row r="25" spans="1:13" ht="14.25">
      <c r="A25" s="152" t="s">
        <v>32</v>
      </c>
      <c r="B25" s="137">
        <v>489</v>
      </c>
      <c r="C25" s="137">
        <v>494.3</v>
      </c>
      <c r="D25" s="135">
        <f t="shared" si="0"/>
        <v>5.300000000000011</v>
      </c>
      <c r="E25" s="138">
        <v>58.8</v>
      </c>
      <c r="F25" s="138">
        <v>60.2</v>
      </c>
      <c r="G25" s="136">
        <f t="shared" si="1"/>
        <v>1.4000000000000057</v>
      </c>
      <c r="H25" s="139">
        <v>45.5</v>
      </c>
      <c r="I25" s="139">
        <v>40.3</v>
      </c>
      <c r="J25" s="135">
        <f t="shared" si="2"/>
        <v>-5.200000000000003</v>
      </c>
      <c r="K25" s="140">
        <v>8.5</v>
      </c>
      <c r="L25" s="140">
        <v>7.5</v>
      </c>
      <c r="M25" s="135">
        <f t="shared" si="3"/>
        <v>-1</v>
      </c>
    </row>
    <row r="26" spans="1:13" ht="14.25">
      <c r="A26" s="152" t="s">
        <v>33</v>
      </c>
      <c r="B26" s="137">
        <v>411.8</v>
      </c>
      <c r="C26" s="137">
        <v>418.8</v>
      </c>
      <c r="D26" s="135">
        <f t="shared" si="0"/>
        <v>7</v>
      </c>
      <c r="E26" s="138">
        <v>52.8</v>
      </c>
      <c r="F26" s="138">
        <v>54</v>
      </c>
      <c r="G26" s="136">
        <f t="shared" si="1"/>
        <v>1.2000000000000028</v>
      </c>
      <c r="H26" s="139">
        <v>46.8</v>
      </c>
      <c r="I26" s="139">
        <v>45.3</v>
      </c>
      <c r="J26" s="135">
        <f t="shared" si="2"/>
        <v>-1.5</v>
      </c>
      <c r="K26" s="140">
        <v>10.2</v>
      </c>
      <c r="L26" s="140">
        <v>9.8</v>
      </c>
      <c r="M26" s="135">
        <f t="shared" si="3"/>
        <v>-0.3999999999999986</v>
      </c>
    </row>
    <row r="27" spans="1:13" ht="14.25">
      <c r="A27" s="152" t="s">
        <v>34</v>
      </c>
      <c r="B27" s="137">
        <v>1265.3</v>
      </c>
      <c r="C27" s="137">
        <v>1270.6</v>
      </c>
      <c r="D27" s="135">
        <f t="shared" si="0"/>
        <v>5.2999999999999545</v>
      </c>
      <c r="E27" s="138">
        <v>61.8</v>
      </c>
      <c r="F27" s="138">
        <v>62.5</v>
      </c>
      <c r="G27" s="136">
        <f t="shared" si="1"/>
        <v>0.7000000000000028</v>
      </c>
      <c r="H27" s="139">
        <v>67.3</v>
      </c>
      <c r="I27" s="139">
        <v>62.8</v>
      </c>
      <c r="J27" s="135">
        <f t="shared" si="2"/>
        <v>-4.5</v>
      </c>
      <c r="K27" s="140">
        <v>5.1</v>
      </c>
      <c r="L27" s="140">
        <v>4.7</v>
      </c>
      <c r="M27" s="135">
        <f t="shared" si="3"/>
        <v>-0.39999999999999947</v>
      </c>
    </row>
    <row r="28" spans="1:13" ht="14.25">
      <c r="A28" s="152" t="s">
        <v>35</v>
      </c>
      <c r="B28" s="137">
        <v>449.5</v>
      </c>
      <c r="C28" s="137">
        <v>456.2</v>
      </c>
      <c r="D28" s="135">
        <f t="shared" si="0"/>
        <v>6.699999999999989</v>
      </c>
      <c r="E28" s="138">
        <v>57.7</v>
      </c>
      <c r="F28" s="138">
        <v>59.1</v>
      </c>
      <c r="G28" s="136">
        <f t="shared" si="1"/>
        <v>1.3999999999999986</v>
      </c>
      <c r="H28" s="139">
        <v>51.3</v>
      </c>
      <c r="I28" s="139">
        <v>48.5</v>
      </c>
      <c r="J28" s="135">
        <f t="shared" si="2"/>
        <v>-2.799999999999997</v>
      </c>
      <c r="K28" s="140">
        <v>10.2</v>
      </c>
      <c r="L28" s="140">
        <v>9.6</v>
      </c>
      <c r="M28" s="135">
        <f t="shared" si="3"/>
        <v>-0.5999999999999996</v>
      </c>
    </row>
    <row r="29" spans="1:13" ht="14.25">
      <c r="A29" s="152" t="s">
        <v>36</v>
      </c>
      <c r="B29" s="137">
        <v>525.6</v>
      </c>
      <c r="C29" s="137">
        <v>531.1</v>
      </c>
      <c r="D29" s="135">
        <f t="shared" si="0"/>
        <v>5.5</v>
      </c>
      <c r="E29" s="138">
        <v>56.2</v>
      </c>
      <c r="F29" s="138">
        <v>57.3</v>
      </c>
      <c r="G29" s="136">
        <f t="shared" si="1"/>
        <v>1.0999999999999943</v>
      </c>
      <c r="H29" s="139">
        <v>46.7</v>
      </c>
      <c r="I29" s="139">
        <v>45.5</v>
      </c>
      <c r="J29" s="135">
        <f t="shared" si="2"/>
        <v>-1.2000000000000028</v>
      </c>
      <c r="K29" s="140">
        <v>8.2</v>
      </c>
      <c r="L29" s="140">
        <v>7.9</v>
      </c>
      <c r="M29" s="135">
        <f t="shared" si="3"/>
        <v>-0.29999999999999893</v>
      </c>
    </row>
    <row r="30" spans="1:13" ht="14.25">
      <c r="A30" s="152" t="s">
        <v>37</v>
      </c>
      <c r="B30" s="137">
        <v>524</v>
      </c>
      <c r="C30" s="137">
        <v>531.9</v>
      </c>
      <c r="D30" s="135">
        <f t="shared" si="0"/>
        <v>7.899999999999977</v>
      </c>
      <c r="E30" s="138">
        <v>57.8</v>
      </c>
      <c r="F30" s="138">
        <v>59.3</v>
      </c>
      <c r="G30" s="136">
        <f t="shared" si="1"/>
        <v>1.5</v>
      </c>
      <c r="H30" s="139">
        <v>53.2</v>
      </c>
      <c r="I30" s="139">
        <v>46.4</v>
      </c>
      <c r="J30" s="135">
        <f t="shared" si="2"/>
        <v>-6.800000000000004</v>
      </c>
      <c r="K30" s="140">
        <v>9.2</v>
      </c>
      <c r="L30" s="140">
        <v>8</v>
      </c>
      <c r="M30" s="135">
        <f t="shared" si="3"/>
        <v>-1.1999999999999993</v>
      </c>
    </row>
    <row r="31" spans="1:13" ht="14.25">
      <c r="A31" s="152" t="s">
        <v>38</v>
      </c>
      <c r="B31" s="137">
        <v>384.9</v>
      </c>
      <c r="C31" s="137">
        <v>395.1</v>
      </c>
      <c r="D31" s="135">
        <f t="shared" si="0"/>
        <v>10.200000000000045</v>
      </c>
      <c r="E31" s="138">
        <v>57.5</v>
      </c>
      <c r="F31" s="138">
        <v>59.1</v>
      </c>
      <c r="G31" s="136">
        <f t="shared" si="1"/>
        <v>1.6000000000000014</v>
      </c>
      <c r="H31" s="139">
        <v>31.9</v>
      </c>
      <c r="I31" s="139">
        <v>29.1</v>
      </c>
      <c r="J31" s="135">
        <f t="shared" si="2"/>
        <v>-2.799999999999997</v>
      </c>
      <c r="K31" s="140">
        <v>7.7</v>
      </c>
      <c r="L31" s="140">
        <v>6.9</v>
      </c>
      <c r="M31" s="135">
        <f t="shared" si="3"/>
        <v>-0.7999999999999998</v>
      </c>
    </row>
    <row r="32" spans="1:13" ht="14.25">
      <c r="A32" s="152" t="s">
        <v>39</v>
      </c>
      <c r="B32" s="137">
        <v>431.1</v>
      </c>
      <c r="C32" s="137">
        <v>436.3</v>
      </c>
      <c r="D32" s="135">
        <f t="shared" si="0"/>
        <v>5.199999999999989</v>
      </c>
      <c r="E32" s="138">
        <v>57.4</v>
      </c>
      <c r="F32" s="138">
        <v>59</v>
      </c>
      <c r="G32" s="136">
        <f t="shared" si="1"/>
        <v>1.6000000000000014</v>
      </c>
      <c r="H32" s="139">
        <v>50.8</v>
      </c>
      <c r="I32" s="139">
        <v>48.8</v>
      </c>
      <c r="J32" s="135">
        <f t="shared" si="2"/>
        <v>-2</v>
      </c>
      <c r="K32" s="140">
        <v>10.5</v>
      </c>
      <c r="L32" s="140">
        <v>10.1</v>
      </c>
      <c r="M32" s="135">
        <f t="shared" si="3"/>
        <v>-0.40000000000000036</v>
      </c>
    </row>
    <row r="33" spans="1:13" ht="14.25">
      <c r="A33" s="152" t="s">
        <v>40</v>
      </c>
      <c r="B33" s="137">
        <v>1370.5</v>
      </c>
      <c r="C33" s="137">
        <v>1381.9</v>
      </c>
      <c r="D33" s="135">
        <f t="shared" si="0"/>
        <v>11.400000000000091</v>
      </c>
      <c r="E33" s="138">
        <v>62.7</v>
      </c>
      <c r="F33" s="138">
        <v>63.2</v>
      </c>
      <c r="G33" s="136">
        <f t="shared" si="1"/>
        <v>0.5</v>
      </c>
      <c r="H33" s="139">
        <v>87.8</v>
      </c>
      <c r="I33" s="139">
        <v>83.1</v>
      </c>
      <c r="J33" s="135">
        <f t="shared" si="2"/>
        <v>-4.700000000000003</v>
      </c>
      <c r="K33" s="140">
        <v>6</v>
      </c>
      <c r="L33" s="140">
        <v>5.7</v>
      </c>
      <c r="M33" s="135">
        <f t="shared" si="3"/>
        <v>-0.2999999999999998</v>
      </c>
    </row>
    <row r="34" spans="1:13" ht="15">
      <c r="A34" s="153"/>
      <c r="B34" s="154"/>
      <c r="C34" s="155"/>
      <c r="D34" s="155"/>
      <c r="E34" s="153"/>
      <c r="F34" s="153"/>
      <c r="G34" s="153"/>
      <c r="H34" s="153"/>
      <c r="I34" s="153"/>
      <c r="J34" s="153"/>
      <c r="K34" s="153"/>
      <c r="L34" s="153"/>
      <c r="M34" s="154"/>
    </row>
    <row r="35" spans="1:13" ht="14.25">
      <c r="A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4"/>
    </row>
    <row r="36" spans="1:13" ht="14.25">
      <c r="A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</row>
    <row r="37" spans="1:13" ht="14.25">
      <c r="A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</sheetData>
  <sheetProtection/>
  <mergeCells count="13">
    <mergeCell ref="A1:M1"/>
    <mergeCell ref="A2:M2"/>
    <mergeCell ref="A3:L3"/>
    <mergeCell ref="H4:L4"/>
    <mergeCell ref="A5:A6"/>
    <mergeCell ref="B5:D5"/>
    <mergeCell ref="E5:G5"/>
    <mergeCell ref="H5:J5"/>
    <mergeCell ref="K5:M5"/>
    <mergeCell ref="B7:D7"/>
    <mergeCell ref="E7:G7"/>
    <mergeCell ref="H7:J7"/>
    <mergeCell ref="K7:L7"/>
  </mergeCells>
  <printOptions/>
  <pageMargins left="0.7086614173228347" right="0.7086614173228347" top="0.7480314960629921" bottom="0.7480314960629921" header="0.31496062992125984" footer="0.31496062992125984"/>
  <pageSetup orientation="landscape" paperSize="9" scale="9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5"/>
  <sheetViews>
    <sheetView view="pageBreakPreview" zoomScale="75" zoomScaleNormal="85" zoomScaleSheetLayoutView="75" zoomScalePageLayoutView="0" workbookViewId="0" topLeftCell="B1">
      <pane xSplit="1" ySplit="5" topLeftCell="C27" activePane="bottomRight" state="frozen"/>
      <selection pane="topLeft" activeCell="T9" sqref="T9"/>
      <selection pane="topRight" activeCell="T9" sqref="T9"/>
      <selection pane="bottomLeft" activeCell="T9" sqref="T9"/>
      <selection pane="bottomRight" activeCell="D7" sqref="D7:D35"/>
    </sheetView>
  </sheetViews>
  <sheetFormatPr defaultColWidth="9.140625" defaultRowHeight="15"/>
  <cols>
    <col min="1" max="1" width="1.28515625" style="68" hidden="1" customWidth="1"/>
    <col min="2" max="2" width="27.140625" style="68" customWidth="1"/>
    <col min="3" max="3" width="18.57421875" style="68" customWidth="1"/>
    <col min="4" max="4" width="18.421875" style="68" customWidth="1"/>
    <col min="5" max="5" width="17.57421875" style="68" customWidth="1"/>
    <col min="6" max="6" width="16.7109375" style="68" customWidth="1"/>
    <col min="7" max="7" width="9.140625" style="68" customWidth="1"/>
    <col min="8" max="10" width="0" style="68" hidden="1" customWidth="1"/>
    <col min="11" max="16384" width="9.140625" style="68" customWidth="1"/>
  </cols>
  <sheetData>
    <row r="1" spans="1:6" s="53" customFormat="1" ht="46.5" customHeight="1">
      <c r="A1" s="223" t="s">
        <v>81</v>
      </c>
      <c r="B1" s="223"/>
      <c r="C1" s="223"/>
      <c r="D1" s="223"/>
      <c r="E1" s="223"/>
      <c r="F1" s="223"/>
    </row>
    <row r="2" spans="1:6" s="53" customFormat="1" ht="16.5" customHeight="1">
      <c r="A2" s="54"/>
      <c r="B2" s="54"/>
      <c r="C2" s="54"/>
      <c r="D2" s="54"/>
      <c r="E2" s="54"/>
      <c r="F2" s="55" t="s">
        <v>70</v>
      </c>
    </row>
    <row r="3" spans="1:6" s="53" customFormat="1" ht="24.75" customHeight="1">
      <c r="A3" s="54"/>
      <c r="B3" s="224"/>
      <c r="C3" s="225" t="s">
        <v>163</v>
      </c>
      <c r="D3" s="225" t="s">
        <v>164</v>
      </c>
      <c r="E3" s="226" t="s">
        <v>71</v>
      </c>
      <c r="F3" s="226"/>
    </row>
    <row r="4" spans="1:6" s="53" customFormat="1" ht="32.25" customHeight="1">
      <c r="A4" s="56"/>
      <c r="B4" s="224"/>
      <c r="C4" s="225"/>
      <c r="D4" s="225"/>
      <c r="E4" s="57" t="s">
        <v>2</v>
      </c>
      <c r="F4" s="58" t="s">
        <v>72</v>
      </c>
    </row>
    <row r="5" spans="2:6" s="59" customFormat="1" ht="11.25" customHeight="1">
      <c r="B5" s="108" t="s">
        <v>15</v>
      </c>
      <c r="C5" s="109">
        <v>1</v>
      </c>
      <c r="D5" s="110">
        <v>2</v>
      </c>
      <c r="E5" s="109">
        <v>3</v>
      </c>
      <c r="F5" s="110">
        <v>4</v>
      </c>
    </row>
    <row r="6" spans="2:10" s="60" customFormat="1" ht="27.75" customHeight="1">
      <c r="B6" s="77" t="s">
        <v>82</v>
      </c>
      <c r="C6" s="78">
        <f>SUM(C7:C35)</f>
        <v>7410</v>
      </c>
      <c r="D6" s="78">
        <f>SUM(D7:D35)</f>
        <v>5733</v>
      </c>
      <c r="E6" s="79">
        <f>ROUND(D6/C6*100,1)</f>
        <v>77.4</v>
      </c>
      <c r="F6" s="78">
        <f aca="true" t="shared" si="0" ref="F6:F35">D6-C6</f>
        <v>-1677</v>
      </c>
      <c r="I6" s="61"/>
      <c r="J6" s="61"/>
    </row>
    <row r="7" spans="2:10" s="62" customFormat="1" ht="21.75" customHeight="1">
      <c r="B7" s="76" t="s">
        <v>86</v>
      </c>
      <c r="C7" s="66">
        <v>160</v>
      </c>
      <c r="D7" s="66">
        <v>186</v>
      </c>
      <c r="E7" s="67">
        <f aca="true" t="shared" si="1" ref="E7:E35">ROUND(D7/C7*100,1)</f>
        <v>116.3</v>
      </c>
      <c r="F7" s="66">
        <f t="shared" si="0"/>
        <v>26</v>
      </c>
      <c r="H7" s="63">
        <f>ROUND(D7/$D$6*100,1)</f>
        <v>3.2</v>
      </c>
      <c r="I7" s="64">
        <f>ROUND(C7/1000,1)</f>
        <v>0.2</v>
      </c>
      <c r="J7" s="64">
        <f>ROUND(D7/1000,1)</f>
        <v>0.2</v>
      </c>
    </row>
    <row r="8" spans="2:10" s="62" customFormat="1" ht="21.75" customHeight="1">
      <c r="B8" s="76" t="s">
        <v>87</v>
      </c>
      <c r="C8" s="66">
        <v>314</v>
      </c>
      <c r="D8" s="66">
        <v>186</v>
      </c>
      <c r="E8" s="67">
        <f t="shared" si="1"/>
        <v>59.2</v>
      </c>
      <c r="F8" s="66">
        <f t="shared" si="0"/>
        <v>-128</v>
      </c>
      <c r="H8" s="63">
        <f aca="true" t="shared" si="2" ref="H8:H31">ROUND(D8/$D$6*100,1)</f>
        <v>3.2</v>
      </c>
      <c r="I8" s="64">
        <f aca="true" t="shared" si="3" ref="I8:J31">ROUND(C8/1000,1)</f>
        <v>0.3</v>
      </c>
      <c r="J8" s="64">
        <f t="shared" si="3"/>
        <v>0.2</v>
      </c>
    </row>
    <row r="9" spans="2:10" s="62" customFormat="1" ht="21.75" customHeight="1">
      <c r="B9" s="76" t="s">
        <v>88</v>
      </c>
      <c r="C9" s="66">
        <v>71</v>
      </c>
      <c r="D9" s="66">
        <v>7</v>
      </c>
      <c r="E9" s="67">
        <f t="shared" si="1"/>
        <v>9.9</v>
      </c>
      <c r="F9" s="66">
        <f t="shared" si="0"/>
        <v>-64</v>
      </c>
      <c r="H9" s="65">
        <f t="shared" si="2"/>
        <v>0.1</v>
      </c>
      <c r="I9" s="64">
        <f t="shared" si="3"/>
        <v>0.1</v>
      </c>
      <c r="J9" s="64">
        <f t="shared" si="3"/>
        <v>0</v>
      </c>
    </row>
    <row r="10" spans="2:10" s="62" customFormat="1" ht="21.75" customHeight="1">
      <c r="B10" s="76" t="s">
        <v>89</v>
      </c>
      <c r="C10" s="66">
        <v>268</v>
      </c>
      <c r="D10" s="66">
        <v>244</v>
      </c>
      <c r="E10" s="67">
        <f t="shared" si="1"/>
        <v>91</v>
      </c>
      <c r="F10" s="66">
        <f t="shared" si="0"/>
        <v>-24</v>
      </c>
      <c r="H10" s="63">
        <f t="shared" si="2"/>
        <v>4.3</v>
      </c>
      <c r="I10" s="64">
        <f t="shared" si="3"/>
        <v>0.3</v>
      </c>
      <c r="J10" s="64">
        <f t="shared" si="3"/>
        <v>0.2</v>
      </c>
    </row>
    <row r="11" spans="2:10" s="62" customFormat="1" ht="21.75" customHeight="1">
      <c r="B11" s="76" t="s">
        <v>90</v>
      </c>
      <c r="C11" s="66">
        <v>161</v>
      </c>
      <c r="D11" s="66">
        <v>98</v>
      </c>
      <c r="E11" s="67">
        <f t="shared" si="1"/>
        <v>60.9</v>
      </c>
      <c r="F11" s="66">
        <f t="shared" si="0"/>
        <v>-63</v>
      </c>
      <c r="H11" s="65">
        <f t="shared" si="2"/>
        <v>1.7</v>
      </c>
      <c r="I11" s="64">
        <f t="shared" si="3"/>
        <v>0.2</v>
      </c>
      <c r="J11" s="64">
        <f t="shared" si="3"/>
        <v>0.1</v>
      </c>
    </row>
    <row r="12" spans="2:10" s="62" customFormat="1" ht="21.75" customHeight="1">
      <c r="B12" s="76" t="s">
        <v>104</v>
      </c>
      <c r="C12" s="66">
        <v>253</v>
      </c>
      <c r="D12" s="66">
        <v>117</v>
      </c>
      <c r="E12" s="67">
        <f t="shared" si="1"/>
        <v>46.2</v>
      </c>
      <c r="F12" s="66">
        <f t="shared" si="0"/>
        <v>-136</v>
      </c>
      <c r="H12" s="63">
        <f t="shared" si="2"/>
        <v>2</v>
      </c>
      <c r="I12" s="64">
        <f t="shared" si="3"/>
        <v>0.3</v>
      </c>
      <c r="J12" s="64">
        <f t="shared" si="3"/>
        <v>0.1</v>
      </c>
    </row>
    <row r="13" spans="2:10" s="62" customFormat="1" ht="21.75" customHeight="1">
      <c r="B13" s="76" t="s">
        <v>91</v>
      </c>
      <c r="C13" s="66">
        <v>270</v>
      </c>
      <c r="D13" s="66">
        <v>102</v>
      </c>
      <c r="E13" s="67">
        <f t="shared" si="1"/>
        <v>37.8</v>
      </c>
      <c r="F13" s="66">
        <f t="shared" si="0"/>
        <v>-168</v>
      </c>
      <c r="H13" s="63">
        <f t="shared" si="2"/>
        <v>1.8</v>
      </c>
      <c r="I13" s="64">
        <f t="shared" si="3"/>
        <v>0.3</v>
      </c>
      <c r="J13" s="64">
        <f t="shared" si="3"/>
        <v>0.1</v>
      </c>
    </row>
    <row r="14" spans="2:10" s="62" customFormat="1" ht="21.75" customHeight="1">
      <c r="B14" s="76" t="s">
        <v>92</v>
      </c>
      <c r="C14" s="66">
        <v>207</v>
      </c>
      <c r="D14" s="66">
        <v>282</v>
      </c>
      <c r="E14" s="67">
        <f t="shared" si="1"/>
        <v>136.2</v>
      </c>
      <c r="F14" s="66">
        <f t="shared" si="0"/>
        <v>75</v>
      </c>
      <c r="H14" s="63">
        <f t="shared" si="2"/>
        <v>4.9</v>
      </c>
      <c r="I14" s="64">
        <f t="shared" si="3"/>
        <v>0.2</v>
      </c>
      <c r="J14" s="64">
        <f t="shared" si="3"/>
        <v>0.3</v>
      </c>
    </row>
    <row r="15" spans="2:10" s="62" customFormat="1" ht="21.75" customHeight="1">
      <c r="B15" s="76" t="s">
        <v>93</v>
      </c>
      <c r="C15" s="66">
        <v>66</v>
      </c>
      <c r="D15" s="66">
        <v>69</v>
      </c>
      <c r="E15" s="67">
        <f t="shared" si="1"/>
        <v>104.5</v>
      </c>
      <c r="F15" s="66">
        <f t="shared" si="0"/>
        <v>3</v>
      </c>
      <c r="H15" s="63">
        <f t="shared" si="2"/>
        <v>1.2</v>
      </c>
      <c r="I15" s="64">
        <f t="shared" si="3"/>
        <v>0.1</v>
      </c>
      <c r="J15" s="64">
        <f t="shared" si="3"/>
        <v>0.1</v>
      </c>
    </row>
    <row r="16" spans="2:10" s="62" customFormat="1" ht="21.75" customHeight="1">
      <c r="B16" s="76" t="s">
        <v>105</v>
      </c>
      <c r="C16" s="66">
        <v>115</v>
      </c>
      <c r="D16" s="66">
        <v>21</v>
      </c>
      <c r="E16" s="67">
        <f t="shared" si="1"/>
        <v>18.3</v>
      </c>
      <c r="F16" s="66">
        <f t="shared" si="0"/>
        <v>-94</v>
      </c>
      <c r="H16" s="63">
        <f t="shared" si="2"/>
        <v>0.4</v>
      </c>
      <c r="I16" s="64">
        <f t="shared" si="3"/>
        <v>0.1</v>
      </c>
      <c r="J16" s="64">
        <f t="shared" si="3"/>
        <v>0</v>
      </c>
    </row>
    <row r="17" spans="2:10" s="62" customFormat="1" ht="21.75" customHeight="1">
      <c r="B17" s="76" t="s">
        <v>94</v>
      </c>
      <c r="C17" s="66">
        <v>252</v>
      </c>
      <c r="D17" s="66">
        <v>156</v>
      </c>
      <c r="E17" s="67">
        <f t="shared" si="1"/>
        <v>61.9</v>
      </c>
      <c r="F17" s="66">
        <f t="shared" si="0"/>
        <v>-96</v>
      </c>
      <c r="H17" s="63">
        <f t="shared" si="2"/>
        <v>2.7</v>
      </c>
      <c r="I17" s="64">
        <f t="shared" si="3"/>
        <v>0.3</v>
      </c>
      <c r="J17" s="64">
        <f t="shared" si="3"/>
        <v>0.2</v>
      </c>
    </row>
    <row r="18" spans="2:10" s="62" customFormat="1" ht="21.75" customHeight="1">
      <c r="B18" s="76" t="s">
        <v>106</v>
      </c>
      <c r="C18" s="66">
        <v>330</v>
      </c>
      <c r="D18" s="66">
        <v>315</v>
      </c>
      <c r="E18" s="67">
        <f t="shared" si="1"/>
        <v>95.5</v>
      </c>
      <c r="F18" s="66">
        <f t="shared" si="0"/>
        <v>-15</v>
      </c>
      <c r="H18" s="65">
        <f t="shared" si="2"/>
        <v>5.5</v>
      </c>
      <c r="I18" s="64">
        <f t="shared" si="3"/>
        <v>0.3</v>
      </c>
      <c r="J18" s="64">
        <f t="shared" si="3"/>
        <v>0.3</v>
      </c>
    </row>
    <row r="19" spans="2:10" s="62" customFormat="1" ht="21.75" customHeight="1">
      <c r="B19" s="76" t="s">
        <v>95</v>
      </c>
      <c r="C19" s="66">
        <v>208</v>
      </c>
      <c r="D19" s="66">
        <v>187</v>
      </c>
      <c r="E19" s="67">
        <f t="shared" si="1"/>
        <v>89.9</v>
      </c>
      <c r="F19" s="66">
        <f t="shared" si="0"/>
        <v>-21</v>
      </c>
      <c r="H19" s="65">
        <f t="shared" si="2"/>
        <v>3.3</v>
      </c>
      <c r="I19" s="64">
        <f t="shared" si="3"/>
        <v>0.2</v>
      </c>
      <c r="J19" s="64">
        <f t="shared" si="3"/>
        <v>0.2</v>
      </c>
    </row>
    <row r="20" spans="2:10" s="62" customFormat="1" ht="21.75" customHeight="1">
      <c r="B20" s="76" t="s">
        <v>107</v>
      </c>
      <c r="C20" s="66">
        <v>85</v>
      </c>
      <c r="D20" s="66">
        <v>133</v>
      </c>
      <c r="E20" s="67">
        <f t="shared" si="1"/>
        <v>156.5</v>
      </c>
      <c r="F20" s="66">
        <f t="shared" si="0"/>
        <v>48</v>
      </c>
      <c r="H20" s="65">
        <f t="shared" si="2"/>
        <v>2.3</v>
      </c>
      <c r="I20" s="64">
        <f t="shared" si="3"/>
        <v>0.1</v>
      </c>
      <c r="J20" s="64">
        <f t="shared" si="3"/>
        <v>0.1</v>
      </c>
    </row>
    <row r="21" spans="2:10" s="62" customFormat="1" ht="21.75" customHeight="1">
      <c r="B21" s="76" t="s">
        <v>96</v>
      </c>
      <c r="C21" s="66">
        <v>103</v>
      </c>
      <c r="D21" s="66">
        <v>66</v>
      </c>
      <c r="E21" s="67">
        <f t="shared" si="1"/>
        <v>64.1</v>
      </c>
      <c r="F21" s="66">
        <f t="shared" si="0"/>
        <v>-37</v>
      </c>
      <c r="H21" s="63">
        <f t="shared" si="2"/>
        <v>1.2</v>
      </c>
      <c r="I21" s="64">
        <f t="shared" si="3"/>
        <v>0.1</v>
      </c>
      <c r="J21" s="64">
        <f t="shared" si="3"/>
        <v>0.1</v>
      </c>
    </row>
    <row r="22" spans="2:10" s="62" customFormat="1" ht="21.75" customHeight="1">
      <c r="B22" s="76" t="s">
        <v>108</v>
      </c>
      <c r="C22" s="66">
        <v>0</v>
      </c>
      <c r="D22" s="66">
        <v>123</v>
      </c>
      <c r="E22" s="67"/>
      <c r="F22" s="66">
        <f t="shared" si="0"/>
        <v>123</v>
      </c>
      <c r="H22" s="63">
        <f t="shared" si="2"/>
        <v>2.1</v>
      </c>
      <c r="I22" s="64">
        <f t="shared" si="3"/>
        <v>0</v>
      </c>
      <c r="J22" s="64">
        <f t="shared" si="3"/>
        <v>0.1</v>
      </c>
    </row>
    <row r="23" spans="2:10" s="62" customFormat="1" ht="21.75" customHeight="1">
      <c r="B23" s="76" t="s">
        <v>97</v>
      </c>
      <c r="C23" s="66">
        <v>106</v>
      </c>
      <c r="D23" s="66">
        <v>153</v>
      </c>
      <c r="E23" s="67">
        <f t="shared" si="1"/>
        <v>144.3</v>
      </c>
      <c r="F23" s="66">
        <f t="shared" si="0"/>
        <v>47</v>
      </c>
      <c r="H23" s="63">
        <f t="shared" si="2"/>
        <v>2.7</v>
      </c>
      <c r="I23" s="64">
        <f t="shared" si="3"/>
        <v>0.1</v>
      </c>
      <c r="J23" s="64">
        <f t="shared" si="3"/>
        <v>0.2</v>
      </c>
    </row>
    <row r="24" spans="2:10" s="62" customFormat="1" ht="21.75" customHeight="1">
      <c r="B24" s="76" t="s">
        <v>109</v>
      </c>
      <c r="C24" s="66">
        <v>369</v>
      </c>
      <c r="D24" s="66">
        <v>94</v>
      </c>
      <c r="E24" s="67">
        <f t="shared" si="1"/>
        <v>25.5</v>
      </c>
      <c r="F24" s="66">
        <f t="shared" si="0"/>
        <v>-275</v>
      </c>
      <c r="H24" s="63">
        <f t="shared" si="2"/>
        <v>1.6</v>
      </c>
      <c r="I24" s="64">
        <f t="shared" si="3"/>
        <v>0.4</v>
      </c>
      <c r="J24" s="64">
        <f t="shared" si="3"/>
        <v>0.1</v>
      </c>
    </row>
    <row r="25" spans="2:10" s="62" customFormat="1" ht="21.75" customHeight="1">
      <c r="B25" s="76" t="s">
        <v>98</v>
      </c>
      <c r="C25" s="66">
        <v>72</v>
      </c>
      <c r="D25" s="66">
        <v>91</v>
      </c>
      <c r="E25" s="67">
        <f t="shared" si="1"/>
        <v>126.4</v>
      </c>
      <c r="F25" s="66">
        <f t="shared" si="0"/>
        <v>19</v>
      </c>
      <c r="H25" s="63">
        <f t="shared" si="2"/>
        <v>1.6</v>
      </c>
      <c r="I25" s="64">
        <f t="shared" si="3"/>
        <v>0.1</v>
      </c>
      <c r="J25" s="64">
        <f t="shared" si="3"/>
        <v>0.1</v>
      </c>
    </row>
    <row r="26" spans="2:10" s="62" customFormat="1" ht="21.75" customHeight="1">
      <c r="B26" s="76" t="s">
        <v>99</v>
      </c>
      <c r="C26" s="66">
        <v>0</v>
      </c>
      <c r="D26" s="66">
        <v>104</v>
      </c>
      <c r="E26" s="67"/>
      <c r="F26" s="66">
        <f t="shared" si="0"/>
        <v>104</v>
      </c>
      <c r="H26" s="63">
        <f t="shared" si="2"/>
        <v>1.8</v>
      </c>
      <c r="I26" s="64">
        <f t="shared" si="3"/>
        <v>0</v>
      </c>
      <c r="J26" s="64">
        <f t="shared" si="3"/>
        <v>0.1</v>
      </c>
    </row>
    <row r="27" spans="2:10" s="62" customFormat="1" ht="21.75" customHeight="1">
      <c r="B27" s="76" t="s">
        <v>110</v>
      </c>
      <c r="C27" s="66">
        <v>159</v>
      </c>
      <c r="D27" s="66">
        <v>246</v>
      </c>
      <c r="E27" s="67">
        <f t="shared" si="1"/>
        <v>154.7</v>
      </c>
      <c r="F27" s="66">
        <f t="shared" si="0"/>
        <v>87</v>
      </c>
      <c r="H27" s="63">
        <f t="shared" si="2"/>
        <v>4.3</v>
      </c>
      <c r="I27" s="64">
        <f t="shared" si="3"/>
        <v>0.2</v>
      </c>
      <c r="J27" s="64">
        <f t="shared" si="3"/>
        <v>0.2</v>
      </c>
    </row>
    <row r="28" spans="2:10" s="62" customFormat="1" ht="21.75" customHeight="1">
      <c r="B28" s="76" t="s">
        <v>100</v>
      </c>
      <c r="C28" s="66">
        <v>330</v>
      </c>
      <c r="D28" s="66">
        <v>240</v>
      </c>
      <c r="E28" s="67">
        <f t="shared" si="1"/>
        <v>72.7</v>
      </c>
      <c r="F28" s="66">
        <f t="shared" si="0"/>
        <v>-90</v>
      </c>
      <c r="H28" s="63">
        <f t="shared" si="2"/>
        <v>4.2</v>
      </c>
      <c r="I28" s="64">
        <f t="shared" si="3"/>
        <v>0.3</v>
      </c>
      <c r="J28" s="64">
        <f t="shared" si="3"/>
        <v>0.2</v>
      </c>
    </row>
    <row r="29" spans="2:10" s="62" customFormat="1" ht="21.75" customHeight="1">
      <c r="B29" s="76" t="s">
        <v>101</v>
      </c>
      <c r="C29" s="66">
        <v>308</v>
      </c>
      <c r="D29" s="66">
        <v>167</v>
      </c>
      <c r="E29" s="67">
        <f t="shared" si="1"/>
        <v>54.2</v>
      </c>
      <c r="F29" s="66">
        <f t="shared" si="0"/>
        <v>-141</v>
      </c>
      <c r="H29" s="63">
        <f t="shared" si="2"/>
        <v>2.9</v>
      </c>
      <c r="I29" s="64">
        <f t="shared" si="3"/>
        <v>0.3</v>
      </c>
      <c r="J29" s="64">
        <f t="shared" si="3"/>
        <v>0.2</v>
      </c>
    </row>
    <row r="30" spans="2:10" s="62" customFormat="1" ht="21.75" customHeight="1">
      <c r="B30" s="76" t="s">
        <v>102</v>
      </c>
      <c r="C30" s="66">
        <v>64</v>
      </c>
      <c r="D30" s="66">
        <v>134</v>
      </c>
      <c r="E30" s="67">
        <f t="shared" si="1"/>
        <v>209.4</v>
      </c>
      <c r="F30" s="66">
        <f t="shared" si="0"/>
        <v>70</v>
      </c>
      <c r="H30" s="63">
        <f t="shared" si="2"/>
        <v>2.3</v>
      </c>
      <c r="I30" s="64">
        <f t="shared" si="3"/>
        <v>0.1</v>
      </c>
      <c r="J30" s="64">
        <f t="shared" si="3"/>
        <v>0.1</v>
      </c>
    </row>
    <row r="31" spans="2:10" s="62" customFormat="1" ht="21.75" customHeight="1">
      <c r="B31" s="76" t="s">
        <v>111</v>
      </c>
      <c r="C31" s="66">
        <v>254</v>
      </c>
      <c r="D31" s="66">
        <v>98</v>
      </c>
      <c r="E31" s="67">
        <f t="shared" si="1"/>
        <v>38.6</v>
      </c>
      <c r="F31" s="66">
        <f t="shared" si="0"/>
        <v>-156</v>
      </c>
      <c r="H31" s="65">
        <f t="shared" si="2"/>
        <v>1.7</v>
      </c>
      <c r="I31" s="64">
        <f t="shared" si="3"/>
        <v>0.3</v>
      </c>
      <c r="J31" s="64">
        <f t="shared" si="3"/>
        <v>0.1</v>
      </c>
    </row>
    <row r="32" spans="2:6" ht="21.75" customHeight="1">
      <c r="B32" s="76" t="s">
        <v>112</v>
      </c>
      <c r="C32" s="66">
        <v>370</v>
      </c>
      <c r="D32" s="66">
        <v>193</v>
      </c>
      <c r="E32" s="67">
        <f t="shared" si="1"/>
        <v>52.2</v>
      </c>
      <c r="F32" s="66">
        <f t="shared" si="0"/>
        <v>-177</v>
      </c>
    </row>
    <row r="33" spans="2:6" ht="21.75" customHeight="1">
      <c r="B33" s="76" t="s">
        <v>103</v>
      </c>
      <c r="C33" s="66">
        <v>89</v>
      </c>
      <c r="D33" s="66">
        <v>69</v>
      </c>
      <c r="E33" s="67">
        <f t="shared" si="1"/>
        <v>77.5</v>
      </c>
      <c r="F33" s="66">
        <f t="shared" si="0"/>
        <v>-20</v>
      </c>
    </row>
    <row r="34" spans="2:6" ht="21.75" customHeight="1">
      <c r="B34" s="76" t="s">
        <v>113</v>
      </c>
      <c r="C34" s="66">
        <v>28</v>
      </c>
      <c r="D34" s="66">
        <v>28</v>
      </c>
      <c r="E34" s="67">
        <f t="shared" si="1"/>
        <v>100</v>
      </c>
      <c r="F34" s="66">
        <f t="shared" si="0"/>
        <v>0</v>
      </c>
    </row>
    <row r="35" spans="2:6" ht="21.75" customHeight="1">
      <c r="B35" s="76" t="s">
        <v>114</v>
      </c>
      <c r="C35" s="66">
        <v>2398</v>
      </c>
      <c r="D35" s="66">
        <v>1824</v>
      </c>
      <c r="E35" s="67">
        <f t="shared" si="1"/>
        <v>76.1</v>
      </c>
      <c r="F35" s="66">
        <f t="shared" si="0"/>
        <v>-574</v>
      </c>
    </row>
  </sheetData>
  <sheetProtection/>
  <mergeCells count="5">
    <mergeCell ref="A1:F1"/>
    <mergeCell ref="B3:B4"/>
    <mergeCell ref="C3:C4"/>
    <mergeCell ref="D3:D4"/>
    <mergeCell ref="E3:F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E27"/>
  <sheetViews>
    <sheetView tabSelected="1" view="pageBreakPreview" zoomScale="75" zoomScaleNormal="75" zoomScaleSheetLayoutView="75" zoomScalePageLayoutView="0" workbookViewId="0" topLeftCell="A16">
      <selection activeCell="G11" sqref="G11"/>
    </sheetView>
  </sheetViews>
  <sheetFormatPr defaultColWidth="9.140625" defaultRowHeight="15"/>
  <cols>
    <col min="1" max="1" width="47.7109375" style="45" customWidth="1"/>
    <col min="2" max="2" width="14.00390625" style="45" customWidth="1"/>
    <col min="3" max="3" width="13.57421875" style="45" customWidth="1"/>
    <col min="4" max="4" width="12.140625" style="45" customWidth="1"/>
    <col min="5" max="5" width="15.28125" style="45" customWidth="1"/>
    <col min="6" max="8" width="8.8515625" style="45" customWidth="1"/>
    <col min="9" max="9" width="43.00390625" style="45" customWidth="1"/>
    <col min="10" max="16384" width="8.8515625" style="45" customWidth="1"/>
  </cols>
  <sheetData>
    <row r="1" spans="1:5" s="40" customFormat="1" ht="41.25" customHeight="1">
      <c r="A1" s="227" t="s">
        <v>152</v>
      </c>
      <c r="B1" s="227"/>
      <c r="C1" s="227"/>
      <c r="D1" s="227"/>
      <c r="E1" s="227"/>
    </row>
    <row r="2" spans="1:5" s="40" customFormat="1" ht="15" customHeight="1">
      <c r="A2" s="228" t="s">
        <v>41</v>
      </c>
      <c r="B2" s="228"/>
      <c r="C2" s="228"/>
      <c r="D2" s="228"/>
      <c r="E2" s="228"/>
    </row>
    <row r="3" spans="1:5" s="42" customFormat="1" ht="16.5" customHeight="1">
      <c r="A3" s="41"/>
      <c r="B3" s="41"/>
      <c r="C3" s="41"/>
      <c r="D3" s="41"/>
      <c r="E3" s="75" t="s">
        <v>80</v>
      </c>
    </row>
    <row r="4" spans="1:5" s="42" customFormat="1" ht="27.75" customHeight="1">
      <c r="A4" s="229"/>
      <c r="B4" s="225" t="s">
        <v>163</v>
      </c>
      <c r="C4" s="225" t="s">
        <v>164</v>
      </c>
      <c r="D4" s="230" t="s">
        <v>71</v>
      </c>
      <c r="E4" s="230"/>
    </row>
    <row r="5" spans="1:5" s="42" customFormat="1" ht="35.25" customHeight="1">
      <c r="A5" s="229"/>
      <c r="B5" s="225"/>
      <c r="C5" s="225"/>
      <c r="D5" s="69" t="s">
        <v>73</v>
      </c>
      <c r="E5" s="125" t="s">
        <v>2</v>
      </c>
    </row>
    <row r="6" spans="1:5" s="43" customFormat="1" ht="33.75" customHeight="1">
      <c r="A6" s="126" t="s">
        <v>42</v>
      </c>
      <c r="B6" s="80">
        <f>SUM(B7:B25)</f>
        <v>7410</v>
      </c>
      <c r="C6" s="80">
        <f>SUM(C7:C25)</f>
        <v>5733</v>
      </c>
      <c r="D6" s="80">
        <f>C6-B6</f>
        <v>-1677</v>
      </c>
      <c r="E6" s="127">
        <f>ROUND(C6/B6*100,1)</f>
        <v>77.4</v>
      </c>
    </row>
    <row r="7" spans="1:9" ht="39.75" customHeight="1">
      <c r="A7" s="128" t="s">
        <v>43</v>
      </c>
      <c r="B7" s="81">
        <v>112</v>
      </c>
      <c r="C7" s="81">
        <v>157</v>
      </c>
      <c r="D7" s="105">
        <f aca="true" t="shared" si="0" ref="D7:D25">C7-B7</f>
        <v>45</v>
      </c>
      <c r="E7" s="129">
        <f>ROUND(C7/B7*100,1)</f>
        <v>140.2</v>
      </c>
      <c r="F7" s="43"/>
      <c r="G7" s="44"/>
      <c r="I7" s="46"/>
    </row>
    <row r="8" spans="1:9" ht="35.25" customHeight="1">
      <c r="A8" s="128" t="s">
        <v>44</v>
      </c>
      <c r="B8" s="81">
        <v>0</v>
      </c>
      <c r="C8" s="81">
        <v>0</v>
      </c>
      <c r="D8" s="105">
        <f t="shared" si="0"/>
        <v>0</v>
      </c>
      <c r="E8" s="129"/>
      <c r="F8" s="43"/>
      <c r="G8" s="44"/>
      <c r="I8" s="46"/>
    </row>
    <row r="9" spans="1:9" s="47" customFormat="1" ht="21" customHeight="1">
      <c r="A9" s="128" t="s">
        <v>45</v>
      </c>
      <c r="B9" s="81">
        <v>175</v>
      </c>
      <c r="C9" s="81">
        <v>40</v>
      </c>
      <c r="D9" s="105">
        <f t="shared" si="0"/>
        <v>-135</v>
      </c>
      <c r="E9" s="129">
        <f aca="true" t="shared" si="1" ref="E9:E25">ROUND(C9/B9*100,1)</f>
        <v>22.9</v>
      </c>
      <c r="F9" s="43"/>
      <c r="G9" s="44"/>
      <c r="H9" s="45"/>
      <c r="I9" s="46"/>
    </row>
    <row r="10" spans="1:31" ht="38.25" customHeight="1">
      <c r="A10" s="128" t="s">
        <v>46</v>
      </c>
      <c r="B10" s="81">
        <v>8</v>
      </c>
      <c r="C10" s="81">
        <v>127</v>
      </c>
      <c r="D10" s="105">
        <f t="shared" si="0"/>
        <v>119</v>
      </c>
      <c r="E10" s="129" t="s">
        <v>174</v>
      </c>
      <c r="F10" s="43"/>
      <c r="G10" s="44"/>
      <c r="I10" s="46"/>
      <c r="K10" s="48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</row>
    <row r="11" spans="1:31" ht="42" customHeight="1">
      <c r="A11" s="128" t="s">
        <v>47</v>
      </c>
      <c r="B11" s="81">
        <v>0</v>
      </c>
      <c r="C11" s="81">
        <v>0</v>
      </c>
      <c r="D11" s="105">
        <f t="shared" si="0"/>
        <v>0</v>
      </c>
      <c r="E11" s="129"/>
      <c r="F11" s="43"/>
      <c r="G11" s="44"/>
      <c r="I11" s="46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</row>
    <row r="12" spans="1:31" ht="19.5" customHeight="1">
      <c r="A12" s="128" t="s">
        <v>48</v>
      </c>
      <c r="B12" s="81">
        <v>167</v>
      </c>
      <c r="C12" s="81">
        <v>0</v>
      </c>
      <c r="D12" s="105">
        <f t="shared" si="0"/>
        <v>-167</v>
      </c>
      <c r="E12" s="129">
        <f t="shared" si="1"/>
        <v>0</v>
      </c>
      <c r="F12" s="43"/>
      <c r="G12" s="44"/>
      <c r="I12" s="70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</row>
    <row r="13" spans="1:31" ht="43.5" customHeight="1">
      <c r="A13" s="128" t="s">
        <v>49</v>
      </c>
      <c r="B13" s="81">
        <v>38</v>
      </c>
      <c r="C13" s="81">
        <v>22</v>
      </c>
      <c r="D13" s="105">
        <f t="shared" si="0"/>
        <v>-16</v>
      </c>
      <c r="E13" s="129">
        <f t="shared" si="1"/>
        <v>57.9</v>
      </c>
      <c r="F13" s="43"/>
      <c r="G13" s="44"/>
      <c r="I13" s="46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</row>
    <row r="14" spans="1:31" ht="41.25" customHeight="1">
      <c r="A14" s="128" t="s">
        <v>50</v>
      </c>
      <c r="B14" s="81">
        <v>0</v>
      </c>
      <c r="C14" s="81">
        <v>7</v>
      </c>
      <c r="D14" s="105">
        <f t="shared" si="0"/>
        <v>7</v>
      </c>
      <c r="E14" s="129"/>
      <c r="F14" s="43"/>
      <c r="G14" s="44"/>
      <c r="I14" s="46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</row>
    <row r="15" spans="1:31" ht="42" customHeight="1">
      <c r="A15" s="128" t="s">
        <v>51</v>
      </c>
      <c r="B15" s="81">
        <v>0</v>
      </c>
      <c r="C15" s="81">
        <v>10</v>
      </c>
      <c r="D15" s="105">
        <f t="shared" si="0"/>
        <v>10</v>
      </c>
      <c r="E15" s="129"/>
      <c r="F15" s="43"/>
      <c r="G15" s="44"/>
      <c r="I15" s="46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</row>
    <row r="16" spans="1:9" ht="23.25" customHeight="1">
      <c r="A16" s="128" t="s">
        <v>52</v>
      </c>
      <c r="B16" s="81">
        <v>149</v>
      </c>
      <c r="C16" s="81">
        <v>68</v>
      </c>
      <c r="D16" s="105">
        <f t="shared" si="0"/>
        <v>-81</v>
      </c>
      <c r="E16" s="129">
        <f t="shared" si="1"/>
        <v>45.6</v>
      </c>
      <c r="F16" s="43"/>
      <c r="G16" s="44"/>
      <c r="I16" s="46"/>
    </row>
    <row r="17" spans="1:13" ht="22.5" customHeight="1">
      <c r="A17" s="128" t="s">
        <v>53</v>
      </c>
      <c r="B17" s="81">
        <v>0</v>
      </c>
      <c r="C17" s="82">
        <v>0</v>
      </c>
      <c r="D17" s="105">
        <f t="shared" si="0"/>
        <v>0</v>
      </c>
      <c r="E17" s="129"/>
      <c r="F17" s="43"/>
      <c r="G17" s="44"/>
      <c r="I17" s="46"/>
      <c r="M17" s="81"/>
    </row>
    <row r="18" spans="1:13" ht="22.5" customHeight="1">
      <c r="A18" s="128" t="s">
        <v>54</v>
      </c>
      <c r="B18" s="81">
        <v>52</v>
      </c>
      <c r="C18" s="81">
        <v>0</v>
      </c>
      <c r="D18" s="105">
        <f t="shared" si="0"/>
        <v>-52</v>
      </c>
      <c r="E18" s="129">
        <f t="shared" si="1"/>
        <v>0</v>
      </c>
      <c r="F18" s="43"/>
      <c r="G18" s="44"/>
      <c r="I18" s="46"/>
      <c r="M18" s="81"/>
    </row>
    <row r="19" spans="1:13" ht="38.25" customHeight="1">
      <c r="A19" s="128" t="s">
        <v>55</v>
      </c>
      <c r="B19" s="81">
        <v>0</v>
      </c>
      <c r="C19" s="81">
        <v>105</v>
      </c>
      <c r="D19" s="105">
        <f t="shared" si="0"/>
        <v>105</v>
      </c>
      <c r="E19" s="129"/>
      <c r="F19" s="43"/>
      <c r="G19" s="44"/>
      <c r="I19" s="71"/>
      <c r="M19" s="81"/>
    </row>
    <row r="20" spans="1:13" ht="35.25" customHeight="1">
      <c r="A20" s="128" t="s">
        <v>56</v>
      </c>
      <c r="B20" s="81">
        <v>0</v>
      </c>
      <c r="C20" s="81">
        <v>145</v>
      </c>
      <c r="D20" s="105">
        <f t="shared" si="0"/>
        <v>145</v>
      </c>
      <c r="E20" s="129"/>
      <c r="F20" s="43"/>
      <c r="G20" s="44"/>
      <c r="I20" s="46"/>
      <c r="M20" s="81"/>
    </row>
    <row r="21" spans="1:13" ht="41.25" customHeight="1">
      <c r="A21" s="128" t="s">
        <v>57</v>
      </c>
      <c r="B21" s="81">
        <v>3257</v>
      </c>
      <c r="C21" s="81">
        <v>3632</v>
      </c>
      <c r="D21" s="105">
        <f t="shared" si="0"/>
        <v>375</v>
      </c>
      <c r="E21" s="129">
        <f t="shared" si="1"/>
        <v>111.5</v>
      </c>
      <c r="F21" s="43"/>
      <c r="G21" s="44"/>
      <c r="I21" s="46"/>
      <c r="M21" s="81"/>
    </row>
    <row r="22" spans="1:9" ht="19.5" customHeight="1">
      <c r="A22" s="128" t="s">
        <v>58</v>
      </c>
      <c r="B22" s="81">
        <v>721</v>
      </c>
      <c r="C22" s="81">
        <v>409</v>
      </c>
      <c r="D22" s="105">
        <f t="shared" si="0"/>
        <v>-312</v>
      </c>
      <c r="E22" s="129">
        <f t="shared" si="1"/>
        <v>56.7</v>
      </c>
      <c r="F22" s="43"/>
      <c r="G22" s="44"/>
      <c r="I22" s="46"/>
    </row>
    <row r="23" spans="1:9" ht="39" customHeight="1">
      <c r="A23" s="128" t="s">
        <v>59</v>
      </c>
      <c r="B23" s="81">
        <v>2692</v>
      </c>
      <c r="C23" s="81">
        <v>950</v>
      </c>
      <c r="D23" s="105">
        <f t="shared" si="0"/>
        <v>-1742</v>
      </c>
      <c r="E23" s="129">
        <f t="shared" si="1"/>
        <v>35.3</v>
      </c>
      <c r="F23" s="43"/>
      <c r="G23" s="44"/>
      <c r="I23" s="46"/>
    </row>
    <row r="24" spans="1:9" ht="39.75" customHeight="1">
      <c r="A24" s="128" t="s">
        <v>60</v>
      </c>
      <c r="B24" s="81">
        <v>24</v>
      </c>
      <c r="C24" s="81">
        <v>15</v>
      </c>
      <c r="D24" s="105">
        <f t="shared" si="0"/>
        <v>-9</v>
      </c>
      <c r="E24" s="129">
        <f t="shared" si="1"/>
        <v>62.5</v>
      </c>
      <c r="F24" s="43"/>
      <c r="G24" s="44"/>
      <c r="I24" s="46"/>
    </row>
    <row r="25" spans="1:9" ht="25.5" customHeight="1">
      <c r="A25" s="128" t="s">
        <v>61</v>
      </c>
      <c r="B25" s="193">
        <v>15</v>
      </c>
      <c r="C25" s="81">
        <v>46</v>
      </c>
      <c r="D25" s="105">
        <f t="shared" si="0"/>
        <v>31</v>
      </c>
      <c r="E25" s="129">
        <f t="shared" si="1"/>
        <v>306.7</v>
      </c>
      <c r="F25" s="43"/>
      <c r="G25" s="44"/>
      <c r="I25" s="46"/>
    </row>
    <row r="26" spans="1:9" ht="17.25">
      <c r="A26" s="49"/>
      <c r="B26" s="194"/>
      <c r="C26" s="134"/>
      <c r="D26" s="49"/>
      <c r="E26" s="49"/>
      <c r="I26" s="46"/>
    </row>
    <row r="27" spans="1:5" ht="17.25">
      <c r="A27" s="49"/>
      <c r="B27" s="194"/>
      <c r="C27" s="134"/>
      <c r="D27" s="49"/>
      <c r="E27" s="49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31"/>
  <sheetViews>
    <sheetView view="pageBreakPreview" zoomScale="90" zoomScaleSheetLayoutView="90" zoomScalePageLayoutView="0" workbookViewId="0" topLeftCell="A1">
      <pane xSplit="1" ySplit="4" topLeftCell="B20" activePane="bottomRight" state="frozen"/>
      <selection pane="topLeft" activeCell="T9" sqref="T9"/>
      <selection pane="topRight" activeCell="T9" sqref="T9"/>
      <selection pane="bottomLeft" activeCell="T9" sqref="T9"/>
      <selection pane="bottomRight" activeCell="G7" sqref="G7"/>
    </sheetView>
  </sheetViews>
  <sheetFormatPr defaultColWidth="9.140625" defaultRowHeight="15"/>
  <cols>
    <col min="1" max="1" width="67.57421875" style="1" customWidth="1"/>
    <col min="2" max="2" width="10.421875" style="1" customWidth="1"/>
    <col min="3" max="3" width="10.14062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33.75" customHeight="1">
      <c r="A1" s="231" t="s">
        <v>119</v>
      </c>
      <c r="B1" s="231"/>
      <c r="C1" s="231"/>
      <c r="D1" s="231"/>
      <c r="E1" s="231"/>
    </row>
    <row r="2" spans="1:5" ht="27" customHeight="1">
      <c r="A2" s="231" t="s">
        <v>165</v>
      </c>
      <c r="B2" s="231"/>
      <c r="C2" s="231"/>
      <c r="D2" s="231"/>
      <c r="E2" s="231"/>
    </row>
    <row r="3" spans="1:7" ht="15.75" customHeight="1">
      <c r="A3" s="232" t="s">
        <v>0</v>
      </c>
      <c r="B3" s="232" t="s">
        <v>74</v>
      </c>
      <c r="C3" s="232" t="s">
        <v>115</v>
      </c>
      <c r="D3" s="242" t="s">
        <v>1</v>
      </c>
      <c r="E3" s="242"/>
      <c r="F3" s="2"/>
      <c r="G3" s="168"/>
    </row>
    <row r="4" spans="1:6" ht="18" customHeight="1">
      <c r="A4" s="232"/>
      <c r="B4" s="232"/>
      <c r="C4" s="232"/>
      <c r="D4" s="39" t="s">
        <v>2</v>
      </c>
      <c r="E4" s="116" t="s">
        <v>142</v>
      </c>
      <c r="F4" s="2"/>
    </row>
    <row r="5" spans="1:6" ht="30" customHeight="1">
      <c r="A5" s="172" t="s">
        <v>166</v>
      </c>
      <c r="B5" s="174">
        <v>91465</v>
      </c>
      <c r="C5" s="174">
        <v>97960</v>
      </c>
      <c r="D5" s="176">
        <f aca="true" t="shared" si="0" ref="D5:D20">ROUND(C5/B5*100,1)</f>
        <v>107.1</v>
      </c>
      <c r="E5" s="177">
        <f aca="true" t="shared" si="1" ref="E5:E20">C5-B5</f>
        <v>6495</v>
      </c>
      <c r="F5" s="2"/>
    </row>
    <row r="6" spans="1:6" ht="30" customHeight="1">
      <c r="A6" s="173" t="s">
        <v>168</v>
      </c>
      <c r="B6" s="175">
        <v>59812</v>
      </c>
      <c r="C6" s="175">
        <v>58984</v>
      </c>
      <c r="D6" s="176">
        <f t="shared" si="0"/>
        <v>98.6</v>
      </c>
      <c r="E6" s="177">
        <f t="shared" si="1"/>
        <v>-828</v>
      </c>
      <c r="F6" s="1" t="s">
        <v>3</v>
      </c>
    </row>
    <row r="7" spans="1:7" ht="42" customHeight="1">
      <c r="A7" s="169" t="s">
        <v>144</v>
      </c>
      <c r="B7" s="175">
        <v>35684</v>
      </c>
      <c r="C7" s="178">
        <v>36247</v>
      </c>
      <c r="D7" s="176">
        <f t="shared" si="0"/>
        <v>101.6</v>
      </c>
      <c r="E7" s="177">
        <f t="shared" si="1"/>
        <v>563</v>
      </c>
      <c r="F7" s="3"/>
      <c r="G7" s="4"/>
    </row>
    <row r="8" spans="1:7" ht="28.5" customHeight="1">
      <c r="A8" s="169" t="s">
        <v>145</v>
      </c>
      <c r="B8" s="175">
        <v>13241</v>
      </c>
      <c r="C8" s="178">
        <v>15045</v>
      </c>
      <c r="D8" s="176">
        <f t="shared" si="0"/>
        <v>113.6</v>
      </c>
      <c r="E8" s="177">
        <f t="shared" si="1"/>
        <v>1804</v>
      </c>
      <c r="F8" s="3"/>
      <c r="G8" s="4"/>
    </row>
    <row r="9" spans="1:7" ht="33" customHeight="1">
      <c r="A9" s="171" t="s">
        <v>137</v>
      </c>
      <c r="B9" s="179">
        <v>37.1</v>
      </c>
      <c r="C9" s="179">
        <v>41.5</v>
      </c>
      <c r="D9" s="248" t="s">
        <v>173</v>
      </c>
      <c r="E9" s="245"/>
      <c r="F9" s="5"/>
      <c r="G9" s="4"/>
    </row>
    <row r="10" spans="1:7" ht="33" customHeight="1">
      <c r="A10" s="169" t="s">
        <v>146</v>
      </c>
      <c r="B10" s="180">
        <v>20570</v>
      </c>
      <c r="C10" s="180">
        <v>19204</v>
      </c>
      <c r="D10" s="176">
        <f t="shared" si="0"/>
        <v>93.4</v>
      </c>
      <c r="E10" s="181">
        <f t="shared" si="1"/>
        <v>-1366</v>
      </c>
      <c r="F10" s="5"/>
      <c r="G10" s="4"/>
    </row>
    <row r="11" spans="1:7" ht="39.75" customHeight="1">
      <c r="A11" s="170" t="s">
        <v>147</v>
      </c>
      <c r="B11" s="191">
        <v>104</v>
      </c>
      <c r="C11" s="191">
        <v>104</v>
      </c>
      <c r="D11" s="189">
        <f t="shared" si="0"/>
        <v>100</v>
      </c>
      <c r="E11" s="190">
        <f t="shared" si="1"/>
        <v>0</v>
      </c>
      <c r="F11" s="5"/>
      <c r="G11" s="4"/>
    </row>
    <row r="12" spans="1:7" ht="31.5" customHeight="1">
      <c r="A12" s="170" t="s">
        <v>148</v>
      </c>
      <c r="B12" s="191">
        <v>723</v>
      </c>
      <c r="C12" s="191">
        <v>714</v>
      </c>
      <c r="D12" s="189">
        <f t="shared" si="0"/>
        <v>98.8</v>
      </c>
      <c r="E12" s="190">
        <f t="shared" si="1"/>
        <v>-9</v>
      </c>
      <c r="F12" s="5"/>
      <c r="G12" s="4"/>
    </row>
    <row r="13" spans="1:5" ht="30" customHeight="1">
      <c r="A13" s="169" t="s">
        <v>149</v>
      </c>
      <c r="B13" s="182">
        <v>7347</v>
      </c>
      <c r="C13" s="180">
        <v>7053</v>
      </c>
      <c r="D13" s="176">
        <f>ROUND(C13/B13*100,1)</f>
        <v>96</v>
      </c>
      <c r="E13" s="181">
        <f>C13-B13</f>
        <v>-294</v>
      </c>
    </row>
    <row r="14" spans="1:6" ht="21.75" customHeight="1">
      <c r="A14" s="169" t="s">
        <v>150</v>
      </c>
      <c r="B14" s="182">
        <v>1871</v>
      </c>
      <c r="C14" s="183">
        <v>2414</v>
      </c>
      <c r="D14" s="176">
        <f t="shared" si="0"/>
        <v>129</v>
      </c>
      <c r="E14" s="177">
        <f t="shared" si="1"/>
        <v>543</v>
      </c>
      <c r="F14" s="6"/>
    </row>
    <row r="15" spans="1:6" ht="33" customHeight="1">
      <c r="A15" s="169" t="s">
        <v>138</v>
      </c>
      <c r="B15" s="182">
        <v>13</v>
      </c>
      <c r="C15" s="183">
        <v>20</v>
      </c>
      <c r="D15" s="176">
        <f t="shared" si="0"/>
        <v>153.8</v>
      </c>
      <c r="E15" s="177">
        <f t="shared" si="1"/>
        <v>7</v>
      </c>
      <c r="F15" s="6"/>
    </row>
    <row r="16" spans="1:6" ht="47.25" customHeight="1">
      <c r="A16" s="169" t="s">
        <v>151</v>
      </c>
      <c r="B16" s="180">
        <v>6198</v>
      </c>
      <c r="C16" s="180">
        <v>5899</v>
      </c>
      <c r="D16" s="176">
        <f t="shared" si="0"/>
        <v>95.2</v>
      </c>
      <c r="E16" s="177">
        <f t="shared" si="1"/>
        <v>-299</v>
      </c>
      <c r="F16" s="7"/>
    </row>
    <row r="17" spans="1:5" s="130" customFormat="1" ht="39" customHeight="1">
      <c r="A17" s="192" t="s">
        <v>140</v>
      </c>
      <c r="B17" s="178">
        <v>129004</v>
      </c>
      <c r="C17" s="178">
        <v>132708</v>
      </c>
      <c r="D17" s="185">
        <f t="shared" si="0"/>
        <v>102.9</v>
      </c>
      <c r="E17" s="184">
        <f t="shared" si="1"/>
        <v>3704</v>
      </c>
    </row>
    <row r="18" spans="1:5" s="130" customFormat="1" ht="27.75" customHeight="1">
      <c r="A18" s="169" t="s">
        <v>141</v>
      </c>
      <c r="B18" s="178">
        <v>52046</v>
      </c>
      <c r="C18" s="178">
        <v>52283</v>
      </c>
      <c r="D18" s="185">
        <f t="shared" si="0"/>
        <v>100.5</v>
      </c>
      <c r="E18" s="184">
        <f t="shared" si="1"/>
        <v>237</v>
      </c>
    </row>
    <row r="19" spans="1:5" s="130" customFormat="1" ht="36.75" customHeight="1">
      <c r="A19" s="169" t="s">
        <v>139</v>
      </c>
      <c r="B19" s="178">
        <v>7576</v>
      </c>
      <c r="C19" s="178">
        <v>7802</v>
      </c>
      <c r="D19" s="185">
        <f t="shared" si="0"/>
        <v>103</v>
      </c>
      <c r="E19" s="186">
        <f t="shared" si="1"/>
        <v>226</v>
      </c>
    </row>
    <row r="20" spans="1:5" s="130" customFormat="1" ht="28.5" customHeight="1">
      <c r="A20" s="169" t="s">
        <v>11</v>
      </c>
      <c r="B20" s="178">
        <v>42292</v>
      </c>
      <c r="C20" s="178">
        <v>42986</v>
      </c>
      <c r="D20" s="185">
        <f t="shared" si="0"/>
        <v>101.6</v>
      </c>
      <c r="E20" s="186">
        <f t="shared" si="1"/>
        <v>694</v>
      </c>
    </row>
    <row r="21" spans="1:5" s="130" customFormat="1" ht="10.5" customHeight="1">
      <c r="A21" s="236" t="s">
        <v>118</v>
      </c>
      <c r="B21" s="237"/>
      <c r="C21" s="237"/>
      <c r="D21" s="237"/>
      <c r="E21" s="238"/>
    </row>
    <row r="22" spans="1:5" s="130" customFormat="1" ht="18" customHeight="1">
      <c r="A22" s="239"/>
      <c r="B22" s="240"/>
      <c r="C22" s="240"/>
      <c r="D22" s="240"/>
      <c r="E22" s="241"/>
    </row>
    <row r="23" spans="1:5" ht="14.25" customHeight="1">
      <c r="A23" s="232" t="s">
        <v>0</v>
      </c>
      <c r="B23" s="233" t="s">
        <v>169</v>
      </c>
      <c r="C23" s="233" t="s">
        <v>170</v>
      </c>
      <c r="D23" s="234" t="s">
        <v>1</v>
      </c>
      <c r="E23" s="235"/>
    </row>
    <row r="24" spans="1:5" ht="15.75" customHeight="1">
      <c r="A24" s="232"/>
      <c r="B24" s="233"/>
      <c r="C24" s="233"/>
      <c r="D24" s="114" t="s">
        <v>2</v>
      </c>
      <c r="E24" s="115" t="s">
        <v>142</v>
      </c>
    </row>
    <row r="25" spans="1:5" ht="27" customHeight="1">
      <c r="A25" s="169" t="s">
        <v>167</v>
      </c>
      <c r="B25" s="187">
        <v>44005</v>
      </c>
      <c r="C25" s="187">
        <v>47154</v>
      </c>
      <c r="D25" s="176">
        <f>ROUND(C25/B25*100,1)</f>
        <v>107.2</v>
      </c>
      <c r="E25" s="177">
        <f>C25-B25</f>
        <v>3149</v>
      </c>
    </row>
    <row r="26" spans="1:8" ht="27" customHeight="1">
      <c r="A26" s="169" t="s">
        <v>171</v>
      </c>
      <c r="B26" s="178">
        <v>20849</v>
      </c>
      <c r="C26" s="175">
        <v>20505</v>
      </c>
      <c r="D26" s="176">
        <f>ROUND(C26/B26*100,1)</f>
        <v>98.4</v>
      </c>
      <c r="E26" s="177">
        <f>C26-B26</f>
        <v>-344</v>
      </c>
      <c r="G26" s="8"/>
      <c r="H26" s="8"/>
    </row>
    <row r="27" spans="1:5" ht="27" customHeight="1">
      <c r="A27" s="169" t="s">
        <v>141</v>
      </c>
      <c r="B27" s="178">
        <v>18303</v>
      </c>
      <c r="C27" s="175">
        <v>18332</v>
      </c>
      <c r="D27" s="176">
        <f>ROUND(C27/B27*100,1)</f>
        <v>100.2</v>
      </c>
      <c r="E27" s="177">
        <f>C27-B27</f>
        <v>29</v>
      </c>
    </row>
    <row r="28" spans="1:6" ht="27" customHeight="1">
      <c r="A28" s="169" t="s">
        <v>172</v>
      </c>
      <c r="B28" s="178">
        <v>2763</v>
      </c>
      <c r="C28" s="175">
        <v>3630</v>
      </c>
      <c r="D28" s="244">
        <v>867</v>
      </c>
      <c r="E28" s="245"/>
      <c r="F28" s="7"/>
    </row>
    <row r="29" spans="1:5" ht="27" customHeight="1">
      <c r="A29" s="169" t="s">
        <v>143</v>
      </c>
      <c r="B29" s="175">
        <v>856</v>
      </c>
      <c r="C29" s="175">
        <v>798</v>
      </c>
      <c r="D29" s="176">
        <f>ROUND(C29/B29*100,1)</f>
        <v>93.2</v>
      </c>
      <c r="E29" s="188">
        <f>C29-B29</f>
        <v>-58</v>
      </c>
    </row>
    <row r="30" spans="1:5" ht="27" customHeight="1">
      <c r="A30" s="169" t="s">
        <v>4</v>
      </c>
      <c r="B30" s="175">
        <v>5378</v>
      </c>
      <c r="C30" s="175">
        <v>6121</v>
      </c>
      <c r="D30" s="246">
        <v>743</v>
      </c>
      <c r="E30" s="247"/>
    </row>
    <row r="31" spans="1:5" ht="33" customHeight="1">
      <c r="A31" s="243"/>
      <c r="B31" s="243"/>
      <c r="C31" s="243"/>
      <c r="D31" s="243"/>
      <c r="E31" s="243"/>
    </row>
  </sheetData>
  <sheetProtection/>
  <mergeCells count="15">
    <mergeCell ref="A31:E31"/>
    <mergeCell ref="D28:E28"/>
    <mergeCell ref="D30:E30"/>
    <mergeCell ref="D9:E9"/>
    <mergeCell ref="A23:A24"/>
    <mergeCell ref="A1:E1"/>
    <mergeCell ref="A2:E2"/>
    <mergeCell ref="A3:A4"/>
    <mergeCell ref="B3:B4"/>
    <mergeCell ref="C3:C4"/>
    <mergeCell ref="B23:B24"/>
    <mergeCell ref="C23:C24"/>
    <mergeCell ref="D23:E23"/>
    <mergeCell ref="A21:E22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W41"/>
  <sheetViews>
    <sheetView view="pageBreakPreview" zoomScale="84" zoomScaleNormal="66" zoomScaleSheetLayoutView="84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9.140625" defaultRowHeight="15"/>
  <cols>
    <col min="1" max="1" width="25.7109375" style="12" customWidth="1"/>
    <col min="2" max="6" width="10.140625" style="12" customWidth="1"/>
    <col min="7" max="7" width="9.57421875" style="12" customWidth="1"/>
    <col min="8" max="8" width="6.00390625" style="12" customWidth="1"/>
    <col min="9" max="9" width="8.140625" style="12" customWidth="1"/>
    <col min="10" max="11" width="8.28125" style="12" customWidth="1"/>
    <col min="12" max="12" width="6.421875" style="12" customWidth="1"/>
    <col min="13" max="13" width="8.28125" style="12" customWidth="1"/>
    <col min="14" max="14" width="8.7109375" style="12" customWidth="1"/>
    <col min="15" max="15" width="8.8515625" style="12" customWidth="1"/>
    <col min="16" max="16" width="7.421875" style="12" customWidth="1"/>
    <col min="17" max="17" width="7.8515625" style="12" customWidth="1"/>
    <col min="18" max="18" width="9.421875" style="12" customWidth="1"/>
    <col min="19" max="19" width="9.8515625" style="12" customWidth="1"/>
    <col min="20" max="20" width="8.8515625" style="12" customWidth="1"/>
    <col min="21" max="24" width="7.140625" style="12" customWidth="1"/>
    <col min="25" max="25" width="7.57421875" style="12" customWidth="1"/>
    <col min="26" max="26" width="8.140625" style="12" customWidth="1"/>
    <col min="27" max="27" width="7.140625" style="12" customWidth="1"/>
    <col min="28" max="28" width="6.8515625" style="12" customWidth="1"/>
    <col min="29" max="29" width="9.28125" style="12" customWidth="1"/>
    <col min="30" max="30" width="9.140625" style="12" customWidth="1"/>
    <col min="31" max="31" width="6.421875" style="12" customWidth="1"/>
    <col min="32" max="32" width="8.421875" style="12" customWidth="1"/>
    <col min="33" max="33" width="9.421875" style="12" customWidth="1"/>
    <col min="34" max="34" width="8.7109375" style="12" customWidth="1"/>
    <col min="35" max="35" width="6.28125" style="12" customWidth="1"/>
    <col min="36" max="37" width="8.8515625" style="12" customWidth="1"/>
    <col min="38" max="38" width="9.28125" style="12" customWidth="1"/>
    <col min="39" max="39" width="8.421875" style="12" customWidth="1"/>
    <col min="40" max="40" width="8.7109375" style="12" customWidth="1"/>
    <col min="41" max="41" width="8.57421875" style="12" customWidth="1"/>
    <col min="42" max="42" width="8.421875" style="12" customWidth="1"/>
    <col min="43" max="43" width="7.421875" style="12" customWidth="1"/>
    <col min="44" max="45" width="8.421875" style="12" customWidth="1"/>
    <col min="46" max="46" width="8.28125" style="12" customWidth="1"/>
    <col min="47" max="47" width="7.421875" style="12" customWidth="1"/>
    <col min="48" max="48" width="6.57421875" style="12" customWidth="1"/>
    <col min="49" max="49" width="10.421875" style="12" customWidth="1"/>
    <col min="50" max="50" width="10.00390625" style="12" customWidth="1"/>
    <col min="51" max="51" width="6.7109375" style="12" customWidth="1"/>
    <col min="52" max="52" width="7.421875" style="12" customWidth="1"/>
    <col min="53" max="53" width="8.57421875" style="12" customWidth="1"/>
    <col min="54" max="54" width="9.7109375" style="12" customWidth="1"/>
    <col min="55" max="56" width="7.421875" style="12" customWidth="1"/>
    <col min="57" max="57" width="8.421875" style="12" customWidth="1"/>
    <col min="58" max="58" width="9.00390625" style="12" customWidth="1"/>
    <col min="59" max="59" width="6.00390625" style="12" customWidth="1"/>
    <col min="60" max="60" width="7.421875" style="12" customWidth="1"/>
    <col min="61" max="61" width="8.7109375" style="12" customWidth="1"/>
    <col min="62" max="62" width="8.57421875" style="12" customWidth="1"/>
    <col min="63" max="63" width="6.421875" style="12" customWidth="1"/>
    <col min="64" max="64" width="7.57421875" style="12" customWidth="1"/>
    <col min="65" max="65" width="8.28125" style="12" customWidth="1"/>
    <col min="66" max="66" width="7.421875" style="12" customWidth="1"/>
    <col min="67" max="67" width="5.8515625" style="12" customWidth="1"/>
    <col min="68" max="68" width="7.57421875" style="12" customWidth="1"/>
    <col min="69" max="69" width="7.8515625" style="12" customWidth="1"/>
    <col min="70" max="70" width="7.421875" style="12" customWidth="1"/>
    <col min="71" max="71" width="7.8515625" style="12" customWidth="1"/>
    <col min="72" max="72" width="6.421875" style="12" customWidth="1"/>
    <col min="73" max="73" width="6.57421875" style="12" customWidth="1"/>
    <col min="74" max="74" width="6.7109375" style="12" customWidth="1"/>
    <col min="75" max="75" width="6.421875" style="12" customWidth="1"/>
    <col min="76" max="16384" width="9.140625" style="12" customWidth="1"/>
  </cols>
  <sheetData>
    <row r="1" spans="1:68" ht="21.75" customHeight="1">
      <c r="A1" s="9"/>
      <c r="B1" s="302" t="s">
        <v>155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  <c r="AT1" s="11"/>
      <c r="AU1" s="11"/>
      <c r="AV1" s="11"/>
      <c r="AW1" s="11"/>
      <c r="AX1" s="11"/>
      <c r="AY1" s="11"/>
      <c r="BE1" s="13"/>
      <c r="BG1" s="13"/>
      <c r="BH1" s="13"/>
      <c r="BJ1" s="14"/>
      <c r="BO1" s="14"/>
      <c r="BP1" s="14"/>
    </row>
    <row r="2" spans="1:74" ht="21.75" customHeight="1">
      <c r="A2" s="15"/>
      <c r="B2" s="301" t="s">
        <v>175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4"/>
      <c r="AT2" s="17"/>
      <c r="AU2" s="14" t="s">
        <v>5</v>
      </c>
      <c r="AV2" s="17"/>
      <c r="AW2" s="17"/>
      <c r="AY2" s="17"/>
      <c r="AZ2" s="17"/>
      <c r="BA2" s="17"/>
      <c r="BB2" s="17"/>
      <c r="BC2" s="17"/>
      <c r="BD2" s="17"/>
      <c r="BE2" s="18"/>
      <c r="BF2" s="18"/>
      <c r="BG2" s="18"/>
      <c r="BH2" s="18"/>
      <c r="BI2" s="18"/>
      <c r="BJ2" s="14"/>
      <c r="BM2" s="14"/>
      <c r="BS2" s="14"/>
      <c r="BV2" s="14" t="s">
        <v>5</v>
      </c>
    </row>
    <row r="3" spans="1:75" ht="11.25" customHeight="1">
      <c r="A3" s="270"/>
      <c r="B3" s="299" t="s">
        <v>176</v>
      </c>
      <c r="C3" s="299"/>
      <c r="D3" s="299"/>
      <c r="E3" s="299"/>
      <c r="F3" s="273" t="s">
        <v>177</v>
      </c>
      <c r="G3" s="274"/>
      <c r="H3" s="274"/>
      <c r="I3" s="275"/>
      <c r="J3" s="295" t="s">
        <v>178</v>
      </c>
      <c r="K3" s="296"/>
      <c r="L3" s="296"/>
      <c r="M3" s="297"/>
      <c r="N3" s="254" t="s">
        <v>6</v>
      </c>
      <c r="O3" s="255"/>
      <c r="P3" s="255"/>
      <c r="Q3" s="256"/>
      <c r="R3" s="254" t="s">
        <v>75</v>
      </c>
      <c r="S3" s="255"/>
      <c r="T3" s="255"/>
      <c r="U3" s="256"/>
      <c r="V3" s="254" t="s">
        <v>116</v>
      </c>
      <c r="W3" s="255"/>
      <c r="X3" s="256"/>
      <c r="Y3" s="254" t="s">
        <v>7</v>
      </c>
      <c r="Z3" s="255"/>
      <c r="AA3" s="255"/>
      <c r="AB3" s="256"/>
      <c r="AC3" s="254" t="s">
        <v>8</v>
      </c>
      <c r="AD3" s="255"/>
      <c r="AE3" s="255"/>
      <c r="AF3" s="256"/>
      <c r="AG3" s="283" t="s">
        <v>76</v>
      </c>
      <c r="AH3" s="284"/>
      <c r="AI3" s="284"/>
      <c r="AJ3" s="284"/>
      <c r="AK3" s="284"/>
      <c r="AL3" s="284"/>
      <c r="AM3" s="284"/>
      <c r="AN3" s="285"/>
      <c r="AO3" s="254" t="s">
        <v>9</v>
      </c>
      <c r="AP3" s="255"/>
      <c r="AQ3" s="255"/>
      <c r="AR3" s="256"/>
      <c r="AS3" s="282" t="s">
        <v>10</v>
      </c>
      <c r="AT3" s="282"/>
      <c r="AU3" s="282"/>
      <c r="AV3" s="282"/>
      <c r="AW3" s="269" t="s">
        <v>11</v>
      </c>
      <c r="AX3" s="269"/>
      <c r="AY3" s="269"/>
      <c r="AZ3" s="269"/>
      <c r="BA3" s="273" t="s">
        <v>181</v>
      </c>
      <c r="BB3" s="274"/>
      <c r="BC3" s="274"/>
      <c r="BD3" s="275"/>
      <c r="BE3" s="273" t="s">
        <v>182</v>
      </c>
      <c r="BF3" s="274"/>
      <c r="BG3" s="274"/>
      <c r="BH3" s="275"/>
      <c r="BI3" s="295" t="s">
        <v>183</v>
      </c>
      <c r="BJ3" s="296"/>
      <c r="BK3" s="296"/>
      <c r="BL3" s="297"/>
      <c r="BM3" s="286" t="s">
        <v>156</v>
      </c>
      <c r="BN3" s="287"/>
      <c r="BO3" s="288"/>
      <c r="BP3" s="254" t="s">
        <v>85</v>
      </c>
      <c r="BQ3" s="255"/>
      <c r="BR3" s="255"/>
      <c r="BS3" s="255"/>
      <c r="BT3" s="254" t="s">
        <v>4</v>
      </c>
      <c r="BU3" s="255"/>
      <c r="BV3" s="255"/>
      <c r="BW3" s="256"/>
    </row>
    <row r="4" spans="1:75" ht="38.25" customHeight="1">
      <c r="A4" s="271"/>
      <c r="B4" s="299"/>
      <c r="C4" s="299"/>
      <c r="D4" s="299"/>
      <c r="E4" s="299"/>
      <c r="F4" s="276"/>
      <c r="G4" s="277"/>
      <c r="H4" s="277"/>
      <c r="I4" s="278"/>
      <c r="J4" s="299" t="s">
        <v>179</v>
      </c>
      <c r="K4" s="299"/>
      <c r="L4" s="299"/>
      <c r="M4" s="299"/>
      <c r="N4" s="257"/>
      <c r="O4" s="258"/>
      <c r="P4" s="258"/>
      <c r="Q4" s="259"/>
      <c r="R4" s="257"/>
      <c r="S4" s="258"/>
      <c r="T4" s="258"/>
      <c r="U4" s="259"/>
      <c r="V4" s="257"/>
      <c r="W4" s="258"/>
      <c r="X4" s="259"/>
      <c r="Y4" s="257"/>
      <c r="Z4" s="258"/>
      <c r="AA4" s="258"/>
      <c r="AB4" s="259"/>
      <c r="AC4" s="257"/>
      <c r="AD4" s="258"/>
      <c r="AE4" s="258"/>
      <c r="AF4" s="259"/>
      <c r="AG4" s="285" t="s">
        <v>77</v>
      </c>
      <c r="AH4" s="269"/>
      <c r="AI4" s="269"/>
      <c r="AJ4" s="269"/>
      <c r="AK4" s="254" t="s">
        <v>78</v>
      </c>
      <c r="AL4" s="255"/>
      <c r="AM4" s="255"/>
      <c r="AN4" s="256"/>
      <c r="AO4" s="257"/>
      <c r="AP4" s="258"/>
      <c r="AQ4" s="258"/>
      <c r="AR4" s="259"/>
      <c r="AS4" s="282"/>
      <c r="AT4" s="282"/>
      <c r="AU4" s="282"/>
      <c r="AV4" s="282"/>
      <c r="AW4" s="269"/>
      <c r="AX4" s="269"/>
      <c r="AY4" s="269"/>
      <c r="AZ4" s="269"/>
      <c r="BA4" s="276"/>
      <c r="BB4" s="277"/>
      <c r="BC4" s="277"/>
      <c r="BD4" s="278"/>
      <c r="BE4" s="276"/>
      <c r="BF4" s="277"/>
      <c r="BG4" s="277"/>
      <c r="BH4" s="278"/>
      <c r="BI4" s="273" t="s">
        <v>184</v>
      </c>
      <c r="BJ4" s="274"/>
      <c r="BK4" s="274"/>
      <c r="BL4" s="275"/>
      <c r="BM4" s="289"/>
      <c r="BN4" s="290"/>
      <c r="BO4" s="291"/>
      <c r="BP4" s="260"/>
      <c r="BQ4" s="261"/>
      <c r="BR4" s="261"/>
      <c r="BS4" s="261"/>
      <c r="BT4" s="257"/>
      <c r="BU4" s="258"/>
      <c r="BV4" s="258"/>
      <c r="BW4" s="259"/>
    </row>
    <row r="5" spans="1:75" ht="33" customHeight="1">
      <c r="A5" s="271"/>
      <c r="B5" s="299"/>
      <c r="C5" s="299"/>
      <c r="D5" s="299"/>
      <c r="E5" s="299"/>
      <c r="F5" s="279"/>
      <c r="G5" s="280"/>
      <c r="H5" s="280"/>
      <c r="I5" s="281"/>
      <c r="J5" s="299"/>
      <c r="K5" s="299"/>
      <c r="L5" s="299"/>
      <c r="M5" s="299"/>
      <c r="N5" s="260"/>
      <c r="O5" s="261"/>
      <c r="P5" s="261"/>
      <c r="Q5" s="262"/>
      <c r="R5" s="260"/>
      <c r="S5" s="261"/>
      <c r="T5" s="261"/>
      <c r="U5" s="262"/>
      <c r="V5" s="260"/>
      <c r="W5" s="261"/>
      <c r="X5" s="262"/>
      <c r="Y5" s="260"/>
      <c r="Z5" s="261"/>
      <c r="AA5" s="261"/>
      <c r="AB5" s="262"/>
      <c r="AC5" s="260"/>
      <c r="AD5" s="261"/>
      <c r="AE5" s="261"/>
      <c r="AF5" s="262"/>
      <c r="AG5" s="285"/>
      <c r="AH5" s="269"/>
      <c r="AI5" s="269"/>
      <c r="AJ5" s="269"/>
      <c r="AK5" s="260"/>
      <c r="AL5" s="261"/>
      <c r="AM5" s="261"/>
      <c r="AN5" s="262"/>
      <c r="AO5" s="260"/>
      <c r="AP5" s="261"/>
      <c r="AQ5" s="261"/>
      <c r="AR5" s="262"/>
      <c r="AS5" s="282"/>
      <c r="AT5" s="282"/>
      <c r="AU5" s="282"/>
      <c r="AV5" s="282"/>
      <c r="AW5" s="269"/>
      <c r="AX5" s="269"/>
      <c r="AY5" s="269"/>
      <c r="AZ5" s="269"/>
      <c r="BA5" s="279"/>
      <c r="BB5" s="280"/>
      <c r="BC5" s="280"/>
      <c r="BD5" s="281"/>
      <c r="BE5" s="279"/>
      <c r="BF5" s="280"/>
      <c r="BG5" s="280"/>
      <c r="BH5" s="281"/>
      <c r="BI5" s="279"/>
      <c r="BJ5" s="280"/>
      <c r="BK5" s="280"/>
      <c r="BL5" s="281"/>
      <c r="BM5" s="292"/>
      <c r="BN5" s="293"/>
      <c r="BO5" s="294"/>
      <c r="BP5" s="283" t="s">
        <v>84</v>
      </c>
      <c r="BQ5" s="284"/>
      <c r="BR5" s="284"/>
      <c r="BS5" s="285"/>
      <c r="BT5" s="260"/>
      <c r="BU5" s="261"/>
      <c r="BV5" s="261"/>
      <c r="BW5" s="262"/>
    </row>
    <row r="6" spans="1:75" ht="35.25" customHeight="1">
      <c r="A6" s="271"/>
      <c r="B6" s="303">
        <v>2018</v>
      </c>
      <c r="C6" s="304">
        <v>2019</v>
      </c>
      <c r="D6" s="298" t="s">
        <v>12</v>
      </c>
      <c r="E6" s="298"/>
      <c r="F6" s="250">
        <v>2018</v>
      </c>
      <c r="G6" s="250">
        <v>2019</v>
      </c>
      <c r="H6" s="249" t="s">
        <v>12</v>
      </c>
      <c r="I6" s="249"/>
      <c r="J6" s="263">
        <v>2018</v>
      </c>
      <c r="K6" s="250">
        <v>2019</v>
      </c>
      <c r="L6" s="249" t="s">
        <v>12</v>
      </c>
      <c r="M6" s="249"/>
      <c r="N6" s="263">
        <v>2018</v>
      </c>
      <c r="O6" s="250">
        <v>2019</v>
      </c>
      <c r="P6" s="252" t="s">
        <v>12</v>
      </c>
      <c r="Q6" s="253"/>
      <c r="R6" s="263">
        <v>2018</v>
      </c>
      <c r="S6" s="250">
        <v>2019</v>
      </c>
      <c r="T6" s="249" t="s">
        <v>12</v>
      </c>
      <c r="U6" s="249"/>
      <c r="V6" s="263">
        <v>2018</v>
      </c>
      <c r="W6" s="250">
        <v>2019</v>
      </c>
      <c r="X6" s="267" t="s">
        <v>117</v>
      </c>
      <c r="Y6" s="250">
        <v>2018</v>
      </c>
      <c r="Z6" s="250">
        <v>2019</v>
      </c>
      <c r="AA6" s="266" t="s">
        <v>12</v>
      </c>
      <c r="AB6" s="266"/>
      <c r="AC6" s="263">
        <v>2018</v>
      </c>
      <c r="AD6" s="250">
        <v>2019</v>
      </c>
      <c r="AE6" s="249" t="s">
        <v>12</v>
      </c>
      <c r="AF6" s="249"/>
      <c r="AG6" s="263">
        <v>2018</v>
      </c>
      <c r="AH6" s="250">
        <v>2019</v>
      </c>
      <c r="AI6" s="249" t="s">
        <v>12</v>
      </c>
      <c r="AJ6" s="249"/>
      <c r="AK6" s="263">
        <v>2018</v>
      </c>
      <c r="AL6" s="250">
        <v>2019</v>
      </c>
      <c r="AM6" s="249" t="s">
        <v>12</v>
      </c>
      <c r="AN6" s="249"/>
      <c r="AO6" s="263">
        <v>2018</v>
      </c>
      <c r="AP6" s="250">
        <v>2019</v>
      </c>
      <c r="AQ6" s="249" t="s">
        <v>12</v>
      </c>
      <c r="AR6" s="249"/>
      <c r="AS6" s="263">
        <v>2018</v>
      </c>
      <c r="AT6" s="250">
        <v>2019</v>
      </c>
      <c r="AU6" s="249" t="s">
        <v>12</v>
      </c>
      <c r="AV6" s="249"/>
      <c r="AW6" s="249" t="s">
        <v>13</v>
      </c>
      <c r="AX6" s="249"/>
      <c r="AY6" s="249" t="s">
        <v>12</v>
      </c>
      <c r="AZ6" s="249"/>
      <c r="BA6" s="303">
        <v>2018</v>
      </c>
      <c r="BB6" s="304">
        <v>2019</v>
      </c>
      <c r="BC6" s="298" t="s">
        <v>12</v>
      </c>
      <c r="BD6" s="298"/>
      <c r="BE6" s="263">
        <v>2018</v>
      </c>
      <c r="BF6" s="250">
        <v>2019</v>
      </c>
      <c r="BG6" s="249" t="s">
        <v>12</v>
      </c>
      <c r="BH6" s="249"/>
      <c r="BI6" s="263">
        <v>2018</v>
      </c>
      <c r="BJ6" s="250">
        <v>2019</v>
      </c>
      <c r="BK6" s="249" t="s">
        <v>12</v>
      </c>
      <c r="BL6" s="249"/>
      <c r="BM6" s="263">
        <v>2018</v>
      </c>
      <c r="BN6" s="250">
        <v>2019</v>
      </c>
      <c r="BO6" s="300" t="s">
        <v>2</v>
      </c>
      <c r="BP6" s="263">
        <v>2018</v>
      </c>
      <c r="BQ6" s="250">
        <v>2019</v>
      </c>
      <c r="BR6" s="249" t="s">
        <v>12</v>
      </c>
      <c r="BS6" s="249"/>
      <c r="BT6" s="263">
        <v>2018</v>
      </c>
      <c r="BU6" s="250">
        <v>2019</v>
      </c>
      <c r="BV6" s="264" t="s">
        <v>12</v>
      </c>
      <c r="BW6" s="265"/>
    </row>
    <row r="7" spans="1:75" s="22" customFormat="1" ht="18.75" customHeight="1">
      <c r="A7" s="272"/>
      <c r="B7" s="303"/>
      <c r="C7" s="305"/>
      <c r="D7" s="198" t="s">
        <v>2</v>
      </c>
      <c r="E7" s="198" t="s">
        <v>14</v>
      </c>
      <c r="F7" s="251"/>
      <c r="G7" s="251"/>
      <c r="H7" s="19" t="s">
        <v>2</v>
      </c>
      <c r="I7" s="19" t="s">
        <v>14</v>
      </c>
      <c r="J7" s="263"/>
      <c r="K7" s="251"/>
      <c r="L7" s="19" t="s">
        <v>2</v>
      </c>
      <c r="M7" s="19" t="s">
        <v>14</v>
      </c>
      <c r="N7" s="263"/>
      <c r="O7" s="251"/>
      <c r="P7" s="19" t="s">
        <v>2</v>
      </c>
      <c r="Q7" s="19" t="s">
        <v>14</v>
      </c>
      <c r="R7" s="263"/>
      <c r="S7" s="251"/>
      <c r="T7" s="19" t="s">
        <v>2</v>
      </c>
      <c r="U7" s="19" t="s">
        <v>14</v>
      </c>
      <c r="V7" s="263"/>
      <c r="W7" s="251"/>
      <c r="X7" s="268"/>
      <c r="Y7" s="251"/>
      <c r="Z7" s="251"/>
      <c r="AA7" s="20" t="s">
        <v>2</v>
      </c>
      <c r="AB7" s="20" t="s">
        <v>14</v>
      </c>
      <c r="AC7" s="263"/>
      <c r="AD7" s="251"/>
      <c r="AE7" s="19" t="s">
        <v>2</v>
      </c>
      <c r="AF7" s="19" t="s">
        <v>14</v>
      </c>
      <c r="AG7" s="263"/>
      <c r="AH7" s="251"/>
      <c r="AI7" s="19" t="s">
        <v>2</v>
      </c>
      <c r="AJ7" s="19" t="s">
        <v>14</v>
      </c>
      <c r="AK7" s="263"/>
      <c r="AL7" s="251"/>
      <c r="AM7" s="19" t="s">
        <v>2</v>
      </c>
      <c r="AN7" s="19" t="s">
        <v>14</v>
      </c>
      <c r="AO7" s="263"/>
      <c r="AP7" s="251"/>
      <c r="AQ7" s="19" t="s">
        <v>2</v>
      </c>
      <c r="AR7" s="19" t="s">
        <v>14</v>
      </c>
      <c r="AS7" s="263"/>
      <c r="AT7" s="251"/>
      <c r="AU7" s="19" t="s">
        <v>2</v>
      </c>
      <c r="AV7" s="19" t="s">
        <v>14</v>
      </c>
      <c r="AW7" s="106">
        <v>2018</v>
      </c>
      <c r="AX7" s="106">
        <v>2019</v>
      </c>
      <c r="AY7" s="19" t="s">
        <v>2</v>
      </c>
      <c r="AZ7" s="19" t="s">
        <v>14</v>
      </c>
      <c r="BA7" s="303"/>
      <c r="BB7" s="305"/>
      <c r="BC7" s="198" t="s">
        <v>2</v>
      </c>
      <c r="BD7" s="198" t="s">
        <v>14</v>
      </c>
      <c r="BE7" s="263"/>
      <c r="BF7" s="251"/>
      <c r="BG7" s="19" t="s">
        <v>2</v>
      </c>
      <c r="BH7" s="19" t="s">
        <v>14</v>
      </c>
      <c r="BI7" s="263"/>
      <c r="BJ7" s="251"/>
      <c r="BK7" s="19" t="s">
        <v>2</v>
      </c>
      <c r="BL7" s="19" t="s">
        <v>14</v>
      </c>
      <c r="BM7" s="263"/>
      <c r="BN7" s="251"/>
      <c r="BO7" s="300"/>
      <c r="BP7" s="263"/>
      <c r="BQ7" s="251"/>
      <c r="BR7" s="19" t="s">
        <v>2</v>
      </c>
      <c r="BS7" s="19" t="s">
        <v>14</v>
      </c>
      <c r="BT7" s="263"/>
      <c r="BU7" s="251"/>
      <c r="BV7" s="21" t="s">
        <v>2</v>
      </c>
      <c r="BW7" s="21" t="s">
        <v>14</v>
      </c>
    </row>
    <row r="8" spans="1:75" ht="12.75" customHeight="1">
      <c r="A8" s="23" t="s">
        <v>15</v>
      </c>
      <c r="B8" s="195">
        <v>1</v>
      </c>
      <c r="C8" s="195">
        <v>2</v>
      </c>
      <c r="D8" s="195">
        <v>3</v>
      </c>
      <c r="E8" s="195">
        <v>4</v>
      </c>
      <c r="F8" s="23">
        <v>1</v>
      </c>
      <c r="G8" s="23">
        <v>2</v>
      </c>
      <c r="H8" s="23">
        <v>3</v>
      </c>
      <c r="I8" s="23">
        <v>4</v>
      </c>
      <c r="J8" s="23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3">
        <v>11</v>
      </c>
      <c r="Q8" s="23">
        <v>12</v>
      </c>
      <c r="R8" s="23">
        <v>13</v>
      </c>
      <c r="S8" s="23">
        <v>14</v>
      </c>
      <c r="T8" s="23">
        <v>15</v>
      </c>
      <c r="U8" s="23">
        <v>16</v>
      </c>
      <c r="V8" s="23">
        <v>17</v>
      </c>
      <c r="W8" s="23">
        <v>18</v>
      </c>
      <c r="X8" s="23">
        <v>19</v>
      </c>
      <c r="Y8" s="23">
        <v>17</v>
      </c>
      <c r="Z8" s="23">
        <v>18</v>
      </c>
      <c r="AA8" s="23">
        <v>19</v>
      </c>
      <c r="AB8" s="23">
        <v>20</v>
      </c>
      <c r="AC8" s="23">
        <v>21</v>
      </c>
      <c r="AD8" s="23">
        <v>22</v>
      </c>
      <c r="AE8" s="23">
        <v>23</v>
      </c>
      <c r="AF8" s="23">
        <v>24</v>
      </c>
      <c r="AG8" s="23">
        <v>25</v>
      </c>
      <c r="AH8" s="23">
        <v>26</v>
      </c>
      <c r="AI8" s="23">
        <v>27</v>
      </c>
      <c r="AJ8" s="23">
        <v>28</v>
      </c>
      <c r="AK8" s="23">
        <v>29</v>
      </c>
      <c r="AL8" s="23">
        <v>30</v>
      </c>
      <c r="AM8" s="23">
        <v>31</v>
      </c>
      <c r="AN8" s="23">
        <v>32</v>
      </c>
      <c r="AO8" s="23">
        <v>33</v>
      </c>
      <c r="AP8" s="23">
        <v>34</v>
      </c>
      <c r="AQ8" s="23">
        <v>35</v>
      </c>
      <c r="AR8" s="23">
        <v>36</v>
      </c>
      <c r="AS8" s="23">
        <v>37</v>
      </c>
      <c r="AT8" s="23">
        <v>38</v>
      </c>
      <c r="AU8" s="23">
        <v>39</v>
      </c>
      <c r="AV8" s="23">
        <v>40</v>
      </c>
      <c r="AW8" s="23">
        <v>41</v>
      </c>
      <c r="AX8" s="23">
        <v>42</v>
      </c>
      <c r="AY8" s="23">
        <v>43</v>
      </c>
      <c r="AZ8" s="23">
        <v>44</v>
      </c>
      <c r="BA8" s="195">
        <v>52</v>
      </c>
      <c r="BB8" s="195">
        <v>53</v>
      </c>
      <c r="BC8" s="195">
        <v>54</v>
      </c>
      <c r="BD8" s="195">
        <v>55</v>
      </c>
      <c r="BE8" s="23">
        <v>45</v>
      </c>
      <c r="BF8" s="23">
        <v>46</v>
      </c>
      <c r="BG8" s="23">
        <v>47</v>
      </c>
      <c r="BH8" s="23">
        <v>48</v>
      </c>
      <c r="BI8" s="23">
        <v>49</v>
      </c>
      <c r="BJ8" s="23">
        <v>50</v>
      </c>
      <c r="BK8" s="23">
        <v>51</v>
      </c>
      <c r="BL8" s="23">
        <v>52</v>
      </c>
      <c r="BM8" s="23">
        <v>53</v>
      </c>
      <c r="BN8" s="23">
        <v>54</v>
      </c>
      <c r="BO8" s="23">
        <v>55</v>
      </c>
      <c r="BP8" s="23">
        <v>56</v>
      </c>
      <c r="BQ8" s="23">
        <v>57</v>
      </c>
      <c r="BR8" s="23">
        <v>58</v>
      </c>
      <c r="BS8" s="23">
        <v>59</v>
      </c>
      <c r="BT8" s="23">
        <v>64</v>
      </c>
      <c r="BU8" s="23">
        <v>65</v>
      </c>
      <c r="BV8" s="103">
        <v>67</v>
      </c>
      <c r="BW8" s="83">
        <v>68</v>
      </c>
    </row>
    <row r="9" spans="1:75" s="74" customFormat="1" ht="34.5" customHeight="1">
      <c r="A9" s="85" t="s">
        <v>16</v>
      </c>
      <c r="B9" s="86">
        <v>2048825</v>
      </c>
      <c r="C9" s="86">
        <v>2116990</v>
      </c>
      <c r="D9" s="87">
        <v>103.32702890681244</v>
      </c>
      <c r="E9" s="86">
        <v>68165</v>
      </c>
      <c r="F9" s="86">
        <v>1064244</v>
      </c>
      <c r="G9" s="86">
        <v>1024426</v>
      </c>
      <c r="H9" s="87">
        <v>96.25856476522301</v>
      </c>
      <c r="I9" s="86">
        <v>-39818</v>
      </c>
      <c r="J9" s="86">
        <v>709850</v>
      </c>
      <c r="K9" s="86">
        <v>682774</v>
      </c>
      <c r="L9" s="87">
        <v>96.18567302951327</v>
      </c>
      <c r="M9" s="86">
        <v>-27076</v>
      </c>
      <c r="N9" s="86">
        <v>826072</v>
      </c>
      <c r="O9" s="86">
        <v>826234</v>
      </c>
      <c r="P9" s="87">
        <v>100.01961088137597</v>
      </c>
      <c r="Q9" s="86">
        <v>162</v>
      </c>
      <c r="R9" s="86">
        <v>417324</v>
      </c>
      <c r="S9" s="86">
        <v>438075</v>
      </c>
      <c r="T9" s="89">
        <v>104.97239554878223</v>
      </c>
      <c r="U9" s="86">
        <v>20751</v>
      </c>
      <c r="V9" s="90">
        <v>50.5</v>
      </c>
      <c r="W9" s="90">
        <v>53</v>
      </c>
      <c r="X9" s="90">
        <v>2.5</v>
      </c>
      <c r="Y9" s="86">
        <v>147292</v>
      </c>
      <c r="Z9" s="86">
        <v>138588</v>
      </c>
      <c r="AA9" s="90">
        <v>94.09064986557316</v>
      </c>
      <c r="AB9" s="91">
        <v>-8704</v>
      </c>
      <c r="AC9" s="88">
        <v>3497306</v>
      </c>
      <c r="AD9" s="88">
        <v>3502849</v>
      </c>
      <c r="AE9" s="102">
        <v>100.15849342322348</v>
      </c>
      <c r="AF9" s="91">
        <v>5543</v>
      </c>
      <c r="AG9" s="88">
        <v>1028660</v>
      </c>
      <c r="AH9" s="88">
        <v>981074</v>
      </c>
      <c r="AI9" s="90">
        <v>95.37398168491048</v>
      </c>
      <c r="AJ9" s="91">
        <v>-47586</v>
      </c>
      <c r="AK9" s="88">
        <v>1338122</v>
      </c>
      <c r="AL9" s="88">
        <v>1511159</v>
      </c>
      <c r="AM9" s="90">
        <v>112.93133212068855</v>
      </c>
      <c r="AN9" s="91">
        <v>173037</v>
      </c>
      <c r="AO9" s="86">
        <v>211892</v>
      </c>
      <c r="AP9" s="86">
        <v>199879</v>
      </c>
      <c r="AQ9" s="89">
        <v>94.33060238234572</v>
      </c>
      <c r="AR9" s="86">
        <v>-12013</v>
      </c>
      <c r="AS9" s="92">
        <v>201294</v>
      </c>
      <c r="AT9" s="92">
        <v>205578</v>
      </c>
      <c r="AU9" s="93">
        <v>102.1</v>
      </c>
      <c r="AV9" s="94">
        <v>4284</v>
      </c>
      <c r="AW9" s="86">
        <v>1114045</v>
      </c>
      <c r="AX9" s="86">
        <v>1153326</v>
      </c>
      <c r="AY9" s="89">
        <v>103.5</v>
      </c>
      <c r="AZ9" s="88">
        <v>39281</v>
      </c>
      <c r="BA9" s="86">
        <v>957400</v>
      </c>
      <c r="BB9" s="86">
        <v>1021863</v>
      </c>
      <c r="BC9" s="89">
        <v>106.733131397535</v>
      </c>
      <c r="BD9" s="88">
        <v>64463</v>
      </c>
      <c r="BE9" s="86">
        <v>341652</v>
      </c>
      <c r="BF9" s="86">
        <v>338163</v>
      </c>
      <c r="BG9" s="89">
        <v>98.97878543078923</v>
      </c>
      <c r="BH9" s="88">
        <v>-3489</v>
      </c>
      <c r="BI9" s="86">
        <v>280776</v>
      </c>
      <c r="BJ9" s="86">
        <v>284959</v>
      </c>
      <c r="BK9" s="89">
        <v>101.48979969797989</v>
      </c>
      <c r="BL9" s="86">
        <v>4183</v>
      </c>
      <c r="BM9" s="86">
        <v>2876</v>
      </c>
      <c r="BN9" s="86">
        <v>3673</v>
      </c>
      <c r="BO9" s="90">
        <v>127.7</v>
      </c>
      <c r="BP9" s="86">
        <v>58441</v>
      </c>
      <c r="BQ9" s="86">
        <v>59018</v>
      </c>
      <c r="BR9" s="89">
        <v>101</v>
      </c>
      <c r="BS9" s="86">
        <v>577</v>
      </c>
      <c r="BT9" s="86">
        <v>5773</v>
      </c>
      <c r="BU9" s="95">
        <v>6662</v>
      </c>
      <c r="BV9" s="95">
        <v>115.4</v>
      </c>
      <c r="BW9" s="86">
        <v>889</v>
      </c>
    </row>
    <row r="10" spans="1:75" ht="28.5" customHeight="1">
      <c r="A10" s="112" t="s">
        <v>82</v>
      </c>
      <c r="B10" s="96">
        <v>91465</v>
      </c>
      <c r="C10" s="96">
        <v>97960</v>
      </c>
      <c r="D10" s="97">
        <v>107.10107691466682</v>
      </c>
      <c r="E10" s="98">
        <v>6495</v>
      </c>
      <c r="F10" s="96">
        <v>59812</v>
      </c>
      <c r="G10" s="96">
        <v>58984</v>
      </c>
      <c r="H10" s="97">
        <v>98.61566240888116</v>
      </c>
      <c r="I10" s="98">
        <v>-828</v>
      </c>
      <c r="J10" s="96">
        <v>39466</v>
      </c>
      <c r="K10" s="96">
        <v>38135</v>
      </c>
      <c r="L10" s="97">
        <v>96.62747681548674</v>
      </c>
      <c r="M10" s="98">
        <v>-1331</v>
      </c>
      <c r="N10" s="96">
        <v>35684</v>
      </c>
      <c r="O10" s="96">
        <v>36247</v>
      </c>
      <c r="P10" s="97">
        <v>101.57773792175766</v>
      </c>
      <c r="Q10" s="98">
        <v>563</v>
      </c>
      <c r="R10" s="96">
        <v>13241</v>
      </c>
      <c r="S10" s="96">
        <v>15045</v>
      </c>
      <c r="T10" s="97">
        <v>113.624348614153</v>
      </c>
      <c r="U10" s="98">
        <v>1804</v>
      </c>
      <c r="V10" s="107">
        <v>37.1</v>
      </c>
      <c r="W10" s="107">
        <v>41.5</v>
      </c>
      <c r="X10" s="107">
        <v>4.399999999999999</v>
      </c>
      <c r="Y10" s="96">
        <v>7347</v>
      </c>
      <c r="Z10" s="96">
        <v>7053</v>
      </c>
      <c r="AA10" s="97">
        <v>95.99836668027767</v>
      </c>
      <c r="AB10" s="98">
        <v>-294</v>
      </c>
      <c r="AC10" s="98">
        <v>129004</v>
      </c>
      <c r="AD10" s="98">
        <v>132708</v>
      </c>
      <c r="AE10" s="101">
        <f>AD10/AC10*100</f>
        <v>102.871228799107</v>
      </c>
      <c r="AF10" s="98">
        <f>AD10-AC10</f>
        <v>3704</v>
      </c>
      <c r="AG10" s="98">
        <v>57814</v>
      </c>
      <c r="AH10" s="98">
        <v>57137</v>
      </c>
      <c r="AI10" s="97">
        <f>AH10/AG10*100</f>
        <v>98.82900335558861</v>
      </c>
      <c r="AJ10" s="98">
        <f>AH10-AG10</f>
        <v>-677</v>
      </c>
      <c r="AK10" s="98">
        <v>40315</v>
      </c>
      <c r="AL10" s="111">
        <v>45478</v>
      </c>
      <c r="AM10" s="97">
        <f>AL10/AK10*100</f>
        <v>112.80664764975816</v>
      </c>
      <c r="AN10" s="98">
        <f>AL10-AK10</f>
        <v>5163</v>
      </c>
      <c r="AO10" s="98">
        <v>6198</v>
      </c>
      <c r="AP10" s="98">
        <v>5899</v>
      </c>
      <c r="AQ10" s="97">
        <v>95.1758631816715</v>
      </c>
      <c r="AR10" s="98">
        <v>-299</v>
      </c>
      <c r="AS10" s="99">
        <v>7576</v>
      </c>
      <c r="AT10" s="99">
        <v>7802</v>
      </c>
      <c r="AU10" s="97">
        <v>103</v>
      </c>
      <c r="AV10" s="98">
        <v>226</v>
      </c>
      <c r="AW10" s="100">
        <v>42292</v>
      </c>
      <c r="AX10" s="98">
        <v>42986</v>
      </c>
      <c r="AY10" s="97">
        <v>101.6</v>
      </c>
      <c r="AZ10" s="98">
        <v>694</v>
      </c>
      <c r="BA10" s="98">
        <v>44005</v>
      </c>
      <c r="BB10" s="98">
        <v>47154</v>
      </c>
      <c r="BC10" s="98">
        <v>107.15600499943187</v>
      </c>
      <c r="BD10" s="98">
        <v>3149</v>
      </c>
      <c r="BE10" s="98">
        <v>20849</v>
      </c>
      <c r="BF10" s="98">
        <v>20505</v>
      </c>
      <c r="BG10" s="97">
        <v>98.35004076934145</v>
      </c>
      <c r="BH10" s="98">
        <v>-344</v>
      </c>
      <c r="BI10" s="98">
        <v>18303</v>
      </c>
      <c r="BJ10" s="98">
        <v>18332</v>
      </c>
      <c r="BK10" s="101">
        <v>100.15844397093372</v>
      </c>
      <c r="BL10" s="98">
        <v>29</v>
      </c>
      <c r="BM10" s="98">
        <v>2763</v>
      </c>
      <c r="BN10" s="98">
        <v>3630</v>
      </c>
      <c r="BO10" s="97">
        <v>131.4</v>
      </c>
      <c r="BP10" s="98">
        <v>856</v>
      </c>
      <c r="BQ10" s="98">
        <v>798</v>
      </c>
      <c r="BR10" s="97">
        <v>93.2</v>
      </c>
      <c r="BS10" s="98">
        <v>-58</v>
      </c>
      <c r="BT10" s="98">
        <v>5377.92</v>
      </c>
      <c r="BU10" s="98">
        <v>6120.92</v>
      </c>
      <c r="BV10" s="104">
        <v>113.8</v>
      </c>
      <c r="BW10" s="98">
        <v>743</v>
      </c>
    </row>
    <row r="11" spans="1:75" ht="18.75" customHeight="1">
      <c r="A11" s="28" t="s">
        <v>86</v>
      </c>
      <c r="B11" s="197">
        <v>4022</v>
      </c>
      <c r="C11" s="200">
        <v>4029</v>
      </c>
      <c r="D11" s="199">
        <v>100.17404276479363</v>
      </c>
      <c r="E11" s="196">
        <v>7</v>
      </c>
      <c r="F11" s="29">
        <v>3538</v>
      </c>
      <c r="G11" s="72">
        <v>3333</v>
      </c>
      <c r="H11" s="25">
        <v>94.20576596947427</v>
      </c>
      <c r="I11" s="24">
        <v>-205</v>
      </c>
      <c r="J11" s="29">
        <v>2190</v>
      </c>
      <c r="K11" s="29">
        <v>2012</v>
      </c>
      <c r="L11" s="25">
        <v>91.87214611872146</v>
      </c>
      <c r="M11" s="24">
        <v>-178</v>
      </c>
      <c r="N11" s="29">
        <v>1353</v>
      </c>
      <c r="O11" s="29">
        <v>1432</v>
      </c>
      <c r="P11" s="25">
        <v>105.83887657058388</v>
      </c>
      <c r="Q11" s="24">
        <v>79</v>
      </c>
      <c r="R11" s="30">
        <v>333</v>
      </c>
      <c r="S11" s="29">
        <v>527</v>
      </c>
      <c r="T11" s="25">
        <v>158.25825825825825</v>
      </c>
      <c r="U11" s="24">
        <v>194</v>
      </c>
      <c r="V11" s="25">
        <v>24.6</v>
      </c>
      <c r="W11" s="25">
        <v>36.8</v>
      </c>
      <c r="X11" s="25">
        <v>12.199999999999996</v>
      </c>
      <c r="Y11" s="29">
        <v>172</v>
      </c>
      <c r="Z11" s="30">
        <v>172</v>
      </c>
      <c r="AA11" s="25">
        <v>100</v>
      </c>
      <c r="AB11" s="24">
        <v>0</v>
      </c>
      <c r="AC11" s="29">
        <v>4349</v>
      </c>
      <c r="AD11" s="29">
        <v>4143</v>
      </c>
      <c r="AE11" s="26">
        <f>AD11/AC11*100</f>
        <v>95.26327891469303</v>
      </c>
      <c r="AF11" s="24">
        <f>AD11-AC11</f>
        <v>-206</v>
      </c>
      <c r="AG11" s="29">
        <v>3305</v>
      </c>
      <c r="AH11" s="29">
        <v>3113</v>
      </c>
      <c r="AI11" s="25">
        <f>AH11/AG11*100</f>
        <v>94.19062027231467</v>
      </c>
      <c r="AJ11" s="24">
        <f>AH11-AG11</f>
        <v>-192</v>
      </c>
      <c r="AK11" s="29">
        <v>799</v>
      </c>
      <c r="AL11" s="72">
        <v>890</v>
      </c>
      <c r="AM11" s="25">
        <f>AL11/AK11*100</f>
        <v>111.38923654568211</v>
      </c>
      <c r="AN11" s="24">
        <f>AL11-AK11</f>
        <v>91</v>
      </c>
      <c r="AO11" s="29">
        <v>223</v>
      </c>
      <c r="AP11" s="29">
        <v>184</v>
      </c>
      <c r="AQ11" s="25">
        <v>82.51121076233184</v>
      </c>
      <c r="AR11" s="24">
        <v>-39</v>
      </c>
      <c r="AS11" s="31">
        <v>245</v>
      </c>
      <c r="AT11" s="31">
        <v>245</v>
      </c>
      <c r="AU11" s="27">
        <v>100</v>
      </c>
      <c r="AV11" s="24">
        <v>0</v>
      </c>
      <c r="AW11" s="32">
        <v>1512</v>
      </c>
      <c r="AX11" s="29">
        <v>1639</v>
      </c>
      <c r="AY11" s="26">
        <v>108.4</v>
      </c>
      <c r="AZ11" s="24">
        <v>127</v>
      </c>
      <c r="BA11" s="24">
        <v>1445</v>
      </c>
      <c r="BB11" s="24">
        <v>1441</v>
      </c>
      <c r="BC11" s="24">
        <v>99.72318339100346</v>
      </c>
      <c r="BD11" s="24">
        <v>-4</v>
      </c>
      <c r="BE11" s="29">
        <v>1321</v>
      </c>
      <c r="BF11" s="29">
        <v>1250</v>
      </c>
      <c r="BG11" s="26">
        <v>94.62528387585164</v>
      </c>
      <c r="BH11" s="24">
        <v>-71</v>
      </c>
      <c r="BI11" s="29">
        <v>1209</v>
      </c>
      <c r="BJ11" s="29">
        <v>1168</v>
      </c>
      <c r="BK11" s="26">
        <v>96.6087675765095</v>
      </c>
      <c r="BL11" s="24">
        <v>-41</v>
      </c>
      <c r="BM11" s="73">
        <v>1852.614727854856</v>
      </c>
      <c r="BN11" s="29">
        <v>2574.1</v>
      </c>
      <c r="BO11" s="25">
        <v>138.9</v>
      </c>
      <c r="BP11" s="29">
        <v>8</v>
      </c>
      <c r="BQ11" s="29">
        <v>9</v>
      </c>
      <c r="BR11" s="25">
        <v>112.5</v>
      </c>
      <c r="BS11" s="24">
        <v>1</v>
      </c>
      <c r="BT11" s="29">
        <v>4398.5</v>
      </c>
      <c r="BU11" s="29">
        <v>5176.67</v>
      </c>
      <c r="BV11" s="25">
        <v>117.7</v>
      </c>
      <c r="BW11" s="24">
        <v>778.1700000000001</v>
      </c>
    </row>
    <row r="12" spans="1:75" ht="18.75" customHeight="1">
      <c r="A12" s="28" t="s">
        <v>87</v>
      </c>
      <c r="B12" s="197">
        <v>3101</v>
      </c>
      <c r="C12" s="200">
        <v>3299</v>
      </c>
      <c r="D12" s="199">
        <v>106.38503708481136</v>
      </c>
      <c r="E12" s="196">
        <v>198</v>
      </c>
      <c r="F12" s="29">
        <v>2262</v>
      </c>
      <c r="G12" s="72">
        <v>2272</v>
      </c>
      <c r="H12" s="25">
        <v>100.44208664898319</v>
      </c>
      <c r="I12" s="24">
        <v>10</v>
      </c>
      <c r="J12" s="29">
        <v>1348</v>
      </c>
      <c r="K12" s="29">
        <v>1448</v>
      </c>
      <c r="L12" s="25">
        <v>107.41839762611276</v>
      </c>
      <c r="M12" s="24">
        <v>100</v>
      </c>
      <c r="N12" s="29">
        <v>1096</v>
      </c>
      <c r="O12" s="29">
        <v>1109</v>
      </c>
      <c r="P12" s="25">
        <v>101.18613138686132</v>
      </c>
      <c r="Q12" s="24">
        <v>13</v>
      </c>
      <c r="R12" s="30">
        <v>301</v>
      </c>
      <c r="S12" s="29">
        <v>427</v>
      </c>
      <c r="T12" s="25">
        <v>141.86046511627907</v>
      </c>
      <c r="U12" s="24">
        <v>126</v>
      </c>
      <c r="V12" s="25">
        <v>27.5</v>
      </c>
      <c r="W12" s="25">
        <v>38.5</v>
      </c>
      <c r="X12" s="25">
        <v>11</v>
      </c>
      <c r="Y12" s="29">
        <v>221</v>
      </c>
      <c r="Z12" s="30">
        <v>222</v>
      </c>
      <c r="AA12" s="25">
        <v>100.4524886877828</v>
      </c>
      <c r="AB12" s="24">
        <v>1</v>
      </c>
      <c r="AC12" s="29">
        <v>4245</v>
      </c>
      <c r="AD12" s="29">
        <v>4096</v>
      </c>
      <c r="AE12" s="26">
        <f aca="true" t="shared" si="0" ref="AE12:AE39">AD12/AC12*100</f>
        <v>96.48998822143699</v>
      </c>
      <c r="AF12" s="24">
        <f aca="true" t="shared" si="1" ref="AF12:AF39">AD12-AC12</f>
        <v>-149</v>
      </c>
      <c r="AG12" s="29">
        <v>2172</v>
      </c>
      <c r="AH12" s="29">
        <v>2183</v>
      </c>
      <c r="AI12" s="25">
        <f aca="true" t="shared" si="2" ref="AI12:AI39">AH12/AG12*100</f>
        <v>100.50644567219153</v>
      </c>
      <c r="AJ12" s="24">
        <f aca="true" t="shared" si="3" ref="AJ12:AJ39">AH12-AG12</f>
        <v>11</v>
      </c>
      <c r="AK12" s="29">
        <v>1096</v>
      </c>
      <c r="AL12" s="72">
        <v>1131</v>
      </c>
      <c r="AM12" s="25">
        <f aca="true" t="shared" si="4" ref="AM12:AM39">AL12/AK12*100</f>
        <v>103.19343065693431</v>
      </c>
      <c r="AN12" s="24">
        <f aca="true" t="shared" si="5" ref="AN12:AN39">AL12-AK12</f>
        <v>35</v>
      </c>
      <c r="AO12" s="29">
        <v>284</v>
      </c>
      <c r="AP12" s="29">
        <v>233</v>
      </c>
      <c r="AQ12" s="25">
        <v>82.04225352112677</v>
      </c>
      <c r="AR12" s="24">
        <v>-51</v>
      </c>
      <c r="AS12" s="31">
        <v>191</v>
      </c>
      <c r="AT12" s="31">
        <v>187</v>
      </c>
      <c r="AU12" s="27">
        <v>97.9</v>
      </c>
      <c r="AV12" s="24">
        <v>-4</v>
      </c>
      <c r="AW12" s="32">
        <v>1350</v>
      </c>
      <c r="AX12" s="29">
        <v>1351</v>
      </c>
      <c r="AY12" s="26">
        <v>100.1</v>
      </c>
      <c r="AZ12" s="24">
        <v>1</v>
      </c>
      <c r="BA12" s="24">
        <v>1410</v>
      </c>
      <c r="BB12" s="24">
        <v>1575</v>
      </c>
      <c r="BC12" s="24">
        <v>111.70212765957446</v>
      </c>
      <c r="BD12" s="24">
        <v>165</v>
      </c>
      <c r="BE12" s="29">
        <v>824</v>
      </c>
      <c r="BF12" s="29">
        <v>939</v>
      </c>
      <c r="BG12" s="26">
        <v>113.95631067961165</v>
      </c>
      <c r="BH12" s="24">
        <v>115</v>
      </c>
      <c r="BI12" s="29">
        <v>750</v>
      </c>
      <c r="BJ12" s="29">
        <v>860</v>
      </c>
      <c r="BK12" s="26">
        <v>114.66666666666667</v>
      </c>
      <c r="BL12" s="24">
        <v>110</v>
      </c>
      <c r="BM12" s="73">
        <v>2791.0714285714284</v>
      </c>
      <c r="BN12" s="29">
        <v>3588.01</v>
      </c>
      <c r="BO12" s="25">
        <v>128.6</v>
      </c>
      <c r="BP12" s="29">
        <v>88</v>
      </c>
      <c r="BQ12" s="29">
        <v>29</v>
      </c>
      <c r="BR12" s="25">
        <v>33</v>
      </c>
      <c r="BS12" s="24">
        <v>-59</v>
      </c>
      <c r="BT12" s="29">
        <v>6418.22</v>
      </c>
      <c r="BU12" s="29">
        <v>5670.55</v>
      </c>
      <c r="BV12" s="25">
        <v>88.4</v>
      </c>
      <c r="BW12" s="24">
        <v>-747.6700000000001</v>
      </c>
    </row>
    <row r="13" spans="1:75" ht="18.75" customHeight="1">
      <c r="A13" s="28" t="s">
        <v>88</v>
      </c>
      <c r="B13" s="197">
        <v>3668</v>
      </c>
      <c r="C13" s="200">
        <v>4266</v>
      </c>
      <c r="D13" s="199">
        <v>116.30316248636858</v>
      </c>
      <c r="E13" s="196">
        <v>598</v>
      </c>
      <c r="F13" s="29">
        <v>1679</v>
      </c>
      <c r="G13" s="72">
        <v>1618</v>
      </c>
      <c r="H13" s="25">
        <v>96.36688505062537</v>
      </c>
      <c r="I13" s="24">
        <v>-61</v>
      </c>
      <c r="J13" s="29">
        <v>1139</v>
      </c>
      <c r="K13" s="29">
        <v>1048</v>
      </c>
      <c r="L13" s="25">
        <v>92.01053555750659</v>
      </c>
      <c r="M13" s="24">
        <v>-91</v>
      </c>
      <c r="N13" s="29">
        <v>1037</v>
      </c>
      <c r="O13" s="29">
        <v>1079</v>
      </c>
      <c r="P13" s="25">
        <v>104.05014464802314</v>
      </c>
      <c r="Q13" s="24">
        <v>42</v>
      </c>
      <c r="R13" s="30">
        <v>357</v>
      </c>
      <c r="S13" s="29">
        <v>485</v>
      </c>
      <c r="T13" s="25">
        <v>135.8543417366947</v>
      </c>
      <c r="U13" s="24">
        <v>128</v>
      </c>
      <c r="V13" s="25">
        <v>34.4</v>
      </c>
      <c r="W13" s="25">
        <v>44.9</v>
      </c>
      <c r="X13" s="25">
        <v>10.5</v>
      </c>
      <c r="Y13" s="29">
        <v>242</v>
      </c>
      <c r="Z13" s="30">
        <v>236</v>
      </c>
      <c r="AA13" s="25">
        <v>97.52066115702479</v>
      </c>
      <c r="AB13" s="24">
        <v>-6</v>
      </c>
      <c r="AC13" s="29">
        <v>3850</v>
      </c>
      <c r="AD13" s="29">
        <v>4725</v>
      </c>
      <c r="AE13" s="26">
        <f t="shared" si="0"/>
        <v>122.72727272727273</v>
      </c>
      <c r="AF13" s="24">
        <f t="shared" si="1"/>
        <v>875</v>
      </c>
      <c r="AG13" s="29">
        <v>1658</v>
      </c>
      <c r="AH13" s="29">
        <v>1601</v>
      </c>
      <c r="AI13" s="25">
        <f t="shared" si="2"/>
        <v>96.562123039807</v>
      </c>
      <c r="AJ13" s="24">
        <f t="shared" si="3"/>
        <v>-57</v>
      </c>
      <c r="AK13" s="29">
        <v>881</v>
      </c>
      <c r="AL13" s="72">
        <v>1675</v>
      </c>
      <c r="AM13" s="25">
        <f t="shared" si="4"/>
        <v>190.12485811577753</v>
      </c>
      <c r="AN13" s="24">
        <f t="shared" si="5"/>
        <v>794</v>
      </c>
      <c r="AO13" s="29">
        <v>278</v>
      </c>
      <c r="AP13" s="29">
        <v>303</v>
      </c>
      <c r="AQ13" s="25">
        <v>108.9928057553957</v>
      </c>
      <c r="AR13" s="24">
        <v>25</v>
      </c>
      <c r="AS13" s="31">
        <v>303</v>
      </c>
      <c r="AT13" s="31">
        <v>304</v>
      </c>
      <c r="AU13" s="27">
        <v>100.3</v>
      </c>
      <c r="AV13" s="24">
        <v>1</v>
      </c>
      <c r="AW13" s="32">
        <v>1472</v>
      </c>
      <c r="AX13" s="29">
        <v>1481</v>
      </c>
      <c r="AY13" s="26">
        <v>100.6</v>
      </c>
      <c r="AZ13" s="24">
        <v>9</v>
      </c>
      <c r="BA13" s="24">
        <v>2553</v>
      </c>
      <c r="BB13" s="24">
        <v>3090</v>
      </c>
      <c r="BC13" s="24">
        <v>121.03407755581668</v>
      </c>
      <c r="BD13" s="24">
        <v>537</v>
      </c>
      <c r="BE13" s="29">
        <v>570</v>
      </c>
      <c r="BF13" s="29">
        <v>532</v>
      </c>
      <c r="BG13" s="26">
        <v>93.33333333333333</v>
      </c>
      <c r="BH13" s="24">
        <v>-38</v>
      </c>
      <c r="BI13" s="29">
        <v>499</v>
      </c>
      <c r="BJ13" s="29">
        <v>493</v>
      </c>
      <c r="BK13" s="26">
        <v>98.79759519038076</v>
      </c>
      <c r="BL13" s="24">
        <v>-6</v>
      </c>
      <c r="BM13" s="73">
        <v>3737.037037037037</v>
      </c>
      <c r="BN13" s="29">
        <v>4788.35</v>
      </c>
      <c r="BO13" s="25">
        <v>128.1</v>
      </c>
      <c r="BP13" s="29">
        <v>74</v>
      </c>
      <c r="BQ13" s="29">
        <v>124</v>
      </c>
      <c r="BR13" s="25">
        <v>167.6</v>
      </c>
      <c r="BS13" s="24">
        <v>50</v>
      </c>
      <c r="BT13" s="29">
        <v>5432.59</v>
      </c>
      <c r="BU13" s="29">
        <v>7111.68</v>
      </c>
      <c r="BV13" s="25">
        <v>130.9</v>
      </c>
      <c r="BW13" s="24">
        <v>1679.0900000000001</v>
      </c>
    </row>
    <row r="14" spans="1:75" s="18" customFormat="1" ht="18.75" customHeight="1">
      <c r="A14" s="28" t="s">
        <v>89</v>
      </c>
      <c r="B14" s="197">
        <v>4378</v>
      </c>
      <c r="C14" s="200">
        <v>5192</v>
      </c>
      <c r="D14" s="199">
        <v>118.5929648241206</v>
      </c>
      <c r="E14" s="196">
        <v>814</v>
      </c>
      <c r="F14" s="29">
        <v>2382</v>
      </c>
      <c r="G14" s="72">
        <v>2412</v>
      </c>
      <c r="H14" s="25">
        <v>101.25944584382871</v>
      </c>
      <c r="I14" s="24">
        <v>30</v>
      </c>
      <c r="J14" s="29">
        <v>1711</v>
      </c>
      <c r="K14" s="29">
        <v>1642</v>
      </c>
      <c r="L14" s="25">
        <v>95.96727060198714</v>
      </c>
      <c r="M14" s="24">
        <v>-69</v>
      </c>
      <c r="N14" s="29">
        <v>1828</v>
      </c>
      <c r="O14" s="29">
        <v>1851</v>
      </c>
      <c r="P14" s="25">
        <v>101.2582056892779</v>
      </c>
      <c r="Q14" s="24">
        <v>23</v>
      </c>
      <c r="R14" s="30">
        <v>821</v>
      </c>
      <c r="S14" s="29">
        <v>955</v>
      </c>
      <c r="T14" s="25">
        <v>116.32155907429964</v>
      </c>
      <c r="U14" s="24">
        <v>134</v>
      </c>
      <c r="V14" s="25">
        <v>44.9</v>
      </c>
      <c r="W14" s="25">
        <v>51.6</v>
      </c>
      <c r="X14" s="25">
        <v>6.700000000000003</v>
      </c>
      <c r="Y14" s="29">
        <v>351</v>
      </c>
      <c r="Z14" s="30">
        <v>353</v>
      </c>
      <c r="AA14" s="25">
        <v>100.56980056980056</v>
      </c>
      <c r="AB14" s="24">
        <v>2</v>
      </c>
      <c r="AC14" s="29">
        <v>5610</v>
      </c>
      <c r="AD14" s="29">
        <v>5533</v>
      </c>
      <c r="AE14" s="26">
        <f t="shared" si="0"/>
        <v>98.62745098039215</v>
      </c>
      <c r="AF14" s="24">
        <f t="shared" si="1"/>
        <v>-77</v>
      </c>
      <c r="AG14" s="29">
        <v>2328</v>
      </c>
      <c r="AH14" s="29">
        <v>2340</v>
      </c>
      <c r="AI14" s="25">
        <f t="shared" si="2"/>
        <v>100.51546391752578</v>
      </c>
      <c r="AJ14" s="24">
        <f t="shared" si="3"/>
        <v>12</v>
      </c>
      <c r="AK14" s="29">
        <v>1747</v>
      </c>
      <c r="AL14" s="72">
        <v>1489</v>
      </c>
      <c r="AM14" s="25">
        <f t="shared" si="4"/>
        <v>85.23182598740698</v>
      </c>
      <c r="AN14" s="24">
        <f t="shared" si="5"/>
        <v>-258</v>
      </c>
      <c r="AO14" s="29">
        <v>456</v>
      </c>
      <c r="AP14" s="29">
        <v>478</v>
      </c>
      <c r="AQ14" s="25">
        <v>104.82456140350878</v>
      </c>
      <c r="AR14" s="24">
        <v>22</v>
      </c>
      <c r="AS14" s="31">
        <v>303</v>
      </c>
      <c r="AT14" s="31">
        <v>307</v>
      </c>
      <c r="AU14" s="27">
        <v>101.3</v>
      </c>
      <c r="AV14" s="24">
        <v>4</v>
      </c>
      <c r="AW14" s="32">
        <v>1973</v>
      </c>
      <c r="AX14" s="29">
        <v>1987</v>
      </c>
      <c r="AY14" s="26">
        <v>100.7</v>
      </c>
      <c r="AZ14" s="24">
        <v>14</v>
      </c>
      <c r="BA14" s="24">
        <v>2708</v>
      </c>
      <c r="BB14" s="24">
        <v>3426</v>
      </c>
      <c r="BC14" s="24">
        <v>126.51403249630724</v>
      </c>
      <c r="BD14" s="24">
        <v>718</v>
      </c>
      <c r="BE14" s="29">
        <v>770</v>
      </c>
      <c r="BF14" s="29">
        <v>765</v>
      </c>
      <c r="BG14" s="26">
        <v>99.35064935064936</v>
      </c>
      <c r="BH14" s="24">
        <v>-5</v>
      </c>
      <c r="BI14" s="29">
        <v>703</v>
      </c>
      <c r="BJ14" s="29">
        <v>697</v>
      </c>
      <c r="BK14" s="26">
        <v>99.14651493598862</v>
      </c>
      <c r="BL14" s="24">
        <v>-6</v>
      </c>
      <c r="BM14" s="73">
        <v>3195.9660297239916</v>
      </c>
      <c r="BN14" s="29">
        <v>4126.35</v>
      </c>
      <c r="BO14" s="25">
        <v>129.1</v>
      </c>
      <c r="BP14" s="29">
        <v>21</v>
      </c>
      <c r="BQ14" s="29">
        <v>29</v>
      </c>
      <c r="BR14" s="25">
        <v>138.1</v>
      </c>
      <c r="BS14" s="24">
        <v>8</v>
      </c>
      <c r="BT14" s="29">
        <v>5492.71</v>
      </c>
      <c r="BU14" s="29">
        <v>5479.72</v>
      </c>
      <c r="BV14" s="25">
        <v>99.8</v>
      </c>
      <c r="BW14" s="24">
        <v>-12.989999999999782</v>
      </c>
    </row>
    <row r="15" spans="1:75" s="18" customFormat="1" ht="18.75" customHeight="1">
      <c r="A15" s="28" t="s">
        <v>90</v>
      </c>
      <c r="B15" s="197">
        <v>4599</v>
      </c>
      <c r="C15" s="200">
        <v>4945</v>
      </c>
      <c r="D15" s="199">
        <v>107.52337464666233</v>
      </c>
      <c r="E15" s="196">
        <v>346</v>
      </c>
      <c r="F15" s="29">
        <v>1611</v>
      </c>
      <c r="G15" s="72">
        <v>1502</v>
      </c>
      <c r="H15" s="25">
        <v>93.23401613904407</v>
      </c>
      <c r="I15" s="24">
        <v>-109</v>
      </c>
      <c r="J15" s="29">
        <v>1184</v>
      </c>
      <c r="K15" s="29">
        <v>980</v>
      </c>
      <c r="L15" s="25">
        <v>82.77027027027027</v>
      </c>
      <c r="M15" s="24">
        <v>-204</v>
      </c>
      <c r="N15" s="29">
        <v>1510</v>
      </c>
      <c r="O15" s="29">
        <v>1518</v>
      </c>
      <c r="P15" s="25">
        <v>100.52980132450331</v>
      </c>
      <c r="Q15" s="24">
        <v>8</v>
      </c>
      <c r="R15" s="30">
        <v>906</v>
      </c>
      <c r="S15" s="29">
        <v>997</v>
      </c>
      <c r="T15" s="25">
        <v>110.04415011037527</v>
      </c>
      <c r="U15" s="24">
        <v>91</v>
      </c>
      <c r="V15" s="25">
        <v>60</v>
      </c>
      <c r="W15" s="25">
        <v>65.7</v>
      </c>
      <c r="X15" s="25">
        <v>5.700000000000003</v>
      </c>
      <c r="Y15" s="29">
        <v>241</v>
      </c>
      <c r="Z15" s="30">
        <v>208</v>
      </c>
      <c r="AA15" s="25">
        <v>86.30705394190872</v>
      </c>
      <c r="AB15" s="24">
        <v>-33</v>
      </c>
      <c r="AC15" s="29">
        <v>6652</v>
      </c>
      <c r="AD15" s="29">
        <v>7409</v>
      </c>
      <c r="AE15" s="26">
        <f t="shared" si="0"/>
        <v>111.38003607937463</v>
      </c>
      <c r="AF15" s="24">
        <f t="shared" si="1"/>
        <v>757</v>
      </c>
      <c r="AG15" s="29">
        <v>1574</v>
      </c>
      <c r="AH15" s="29">
        <v>1447</v>
      </c>
      <c r="AI15" s="25">
        <f t="shared" si="2"/>
        <v>91.93138500635324</v>
      </c>
      <c r="AJ15" s="24">
        <f t="shared" si="3"/>
        <v>-127</v>
      </c>
      <c r="AK15" s="29">
        <v>2165</v>
      </c>
      <c r="AL15" s="72">
        <v>3881</v>
      </c>
      <c r="AM15" s="25">
        <f t="shared" si="4"/>
        <v>179.2609699769053</v>
      </c>
      <c r="AN15" s="24">
        <f t="shared" si="5"/>
        <v>1716</v>
      </c>
      <c r="AO15" s="29">
        <v>129</v>
      </c>
      <c r="AP15" s="29">
        <v>139</v>
      </c>
      <c r="AQ15" s="25">
        <v>107.75193798449611</v>
      </c>
      <c r="AR15" s="24">
        <v>10</v>
      </c>
      <c r="AS15" s="31">
        <v>308</v>
      </c>
      <c r="AT15" s="31">
        <v>317</v>
      </c>
      <c r="AU15" s="27">
        <v>102.9</v>
      </c>
      <c r="AV15" s="24">
        <v>9</v>
      </c>
      <c r="AW15" s="32">
        <v>1797</v>
      </c>
      <c r="AX15" s="29">
        <v>1874</v>
      </c>
      <c r="AY15" s="26">
        <v>104.3</v>
      </c>
      <c r="AZ15" s="24">
        <v>77</v>
      </c>
      <c r="BA15" s="24">
        <v>2960</v>
      </c>
      <c r="BB15" s="24">
        <v>3314</v>
      </c>
      <c r="BC15" s="24">
        <v>111.95945945945947</v>
      </c>
      <c r="BD15" s="24">
        <v>354</v>
      </c>
      <c r="BE15" s="29">
        <v>522</v>
      </c>
      <c r="BF15" s="29">
        <v>503</v>
      </c>
      <c r="BG15" s="26">
        <v>96.36015325670499</v>
      </c>
      <c r="BH15" s="24">
        <v>-19</v>
      </c>
      <c r="BI15" s="29">
        <v>424</v>
      </c>
      <c r="BJ15" s="29">
        <v>424</v>
      </c>
      <c r="BK15" s="26">
        <v>100</v>
      </c>
      <c r="BL15" s="24">
        <v>0</v>
      </c>
      <c r="BM15" s="73">
        <v>2409.1772151898736</v>
      </c>
      <c r="BN15" s="29">
        <v>3550</v>
      </c>
      <c r="BO15" s="25">
        <v>147.4</v>
      </c>
      <c r="BP15" s="29">
        <v>49</v>
      </c>
      <c r="BQ15" s="29">
        <v>99</v>
      </c>
      <c r="BR15" s="25">
        <v>202</v>
      </c>
      <c r="BS15" s="24">
        <v>50</v>
      </c>
      <c r="BT15" s="29">
        <v>4308.86</v>
      </c>
      <c r="BU15" s="29">
        <v>5438.1</v>
      </c>
      <c r="BV15" s="25">
        <v>126.2</v>
      </c>
      <c r="BW15" s="24">
        <v>1129.2400000000007</v>
      </c>
    </row>
    <row r="16" spans="1:75" s="18" customFormat="1" ht="18.75" customHeight="1">
      <c r="A16" s="28" t="s">
        <v>104</v>
      </c>
      <c r="B16" s="197">
        <v>3185</v>
      </c>
      <c r="C16" s="200">
        <v>3291</v>
      </c>
      <c r="D16" s="199">
        <v>103.32810047095762</v>
      </c>
      <c r="E16" s="196">
        <v>106</v>
      </c>
      <c r="F16" s="29">
        <v>2397</v>
      </c>
      <c r="G16" s="72">
        <v>2143</v>
      </c>
      <c r="H16" s="25">
        <v>89.40342094284523</v>
      </c>
      <c r="I16" s="24">
        <v>-254</v>
      </c>
      <c r="J16" s="29">
        <v>1586</v>
      </c>
      <c r="K16" s="29">
        <v>1328</v>
      </c>
      <c r="L16" s="25">
        <v>83.7326607818411</v>
      </c>
      <c r="M16" s="24">
        <v>-258</v>
      </c>
      <c r="N16" s="29">
        <v>1592</v>
      </c>
      <c r="O16" s="29">
        <v>1648</v>
      </c>
      <c r="P16" s="25">
        <v>103.5175879396985</v>
      </c>
      <c r="Q16" s="24">
        <v>56</v>
      </c>
      <c r="R16" s="30">
        <v>544</v>
      </c>
      <c r="S16" s="29">
        <v>722</v>
      </c>
      <c r="T16" s="25">
        <v>132.72058823529412</v>
      </c>
      <c r="U16" s="24">
        <v>178</v>
      </c>
      <c r="V16" s="25">
        <v>34.2</v>
      </c>
      <c r="W16" s="25">
        <v>43.8</v>
      </c>
      <c r="X16" s="25">
        <v>9.599999999999994</v>
      </c>
      <c r="Y16" s="29">
        <v>416</v>
      </c>
      <c r="Z16" s="30">
        <v>394</v>
      </c>
      <c r="AA16" s="25">
        <v>94.71153846153845</v>
      </c>
      <c r="AB16" s="24">
        <v>-22</v>
      </c>
      <c r="AC16" s="29">
        <v>4400</v>
      </c>
      <c r="AD16" s="29">
        <v>5051</v>
      </c>
      <c r="AE16" s="26">
        <f t="shared" si="0"/>
        <v>114.79545454545455</v>
      </c>
      <c r="AF16" s="24">
        <f t="shared" si="1"/>
        <v>651</v>
      </c>
      <c r="AG16" s="29">
        <v>2373</v>
      </c>
      <c r="AH16" s="29">
        <v>2120</v>
      </c>
      <c r="AI16" s="25">
        <f t="shared" si="2"/>
        <v>89.33839022334598</v>
      </c>
      <c r="AJ16" s="24">
        <f t="shared" si="3"/>
        <v>-253</v>
      </c>
      <c r="AK16" s="29">
        <v>948</v>
      </c>
      <c r="AL16" s="72">
        <v>1669</v>
      </c>
      <c r="AM16" s="25">
        <f t="shared" si="4"/>
        <v>176.0548523206751</v>
      </c>
      <c r="AN16" s="24">
        <f t="shared" si="5"/>
        <v>721</v>
      </c>
      <c r="AO16" s="29">
        <v>180</v>
      </c>
      <c r="AP16" s="29">
        <v>195</v>
      </c>
      <c r="AQ16" s="25">
        <v>108.33333333333333</v>
      </c>
      <c r="AR16" s="24">
        <v>15</v>
      </c>
      <c r="AS16" s="31">
        <v>188</v>
      </c>
      <c r="AT16" s="31">
        <v>188</v>
      </c>
      <c r="AU16" s="27">
        <v>100</v>
      </c>
      <c r="AV16" s="24">
        <v>0</v>
      </c>
      <c r="AW16" s="32">
        <v>1486</v>
      </c>
      <c r="AX16" s="29">
        <v>1570</v>
      </c>
      <c r="AY16" s="26">
        <v>105.7</v>
      </c>
      <c r="AZ16" s="24">
        <v>84</v>
      </c>
      <c r="BA16" s="24">
        <v>1244</v>
      </c>
      <c r="BB16" s="24">
        <v>1388</v>
      </c>
      <c r="BC16" s="24">
        <v>111.57556270096462</v>
      </c>
      <c r="BD16" s="24">
        <v>144</v>
      </c>
      <c r="BE16" s="29">
        <v>815</v>
      </c>
      <c r="BF16" s="29">
        <v>794</v>
      </c>
      <c r="BG16" s="26">
        <v>97.42331288343559</v>
      </c>
      <c r="BH16" s="24">
        <v>-21</v>
      </c>
      <c r="BI16" s="29">
        <v>727</v>
      </c>
      <c r="BJ16" s="29">
        <v>734</v>
      </c>
      <c r="BK16" s="26">
        <v>100.96286107290233</v>
      </c>
      <c r="BL16" s="24">
        <v>7</v>
      </c>
      <c r="BM16" s="73">
        <v>3233.799533799534</v>
      </c>
      <c r="BN16" s="29">
        <v>4192.83</v>
      </c>
      <c r="BO16" s="25">
        <v>129.7</v>
      </c>
      <c r="BP16" s="29">
        <v>1</v>
      </c>
      <c r="BQ16" s="29">
        <v>0</v>
      </c>
      <c r="BR16" s="25">
        <v>0</v>
      </c>
      <c r="BS16" s="24">
        <v>-1</v>
      </c>
      <c r="BT16" s="29">
        <v>3723</v>
      </c>
      <c r="BU16" s="29">
        <v>0</v>
      </c>
      <c r="BV16" s="25">
        <v>0</v>
      </c>
      <c r="BW16" s="24">
        <v>-3723</v>
      </c>
    </row>
    <row r="17" spans="1:75" s="18" customFormat="1" ht="18.75" customHeight="1">
      <c r="A17" s="28" t="s">
        <v>91</v>
      </c>
      <c r="B17" s="197">
        <v>3496</v>
      </c>
      <c r="C17" s="200">
        <v>4008</v>
      </c>
      <c r="D17" s="199">
        <v>114.64530892448512</v>
      </c>
      <c r="E17" s="196">
        <v>512</v>
      </c>
      <c r="F17" s="29">
        <v>2270</v>
      </c>
      <c r="G17" s="72">
        <v>2305</v>
      </c>
      <c r="H17" s="25">
        <v>101.54185022026432</v>
      </c>
      <c r="I17" s="24">
        <v>35</v>
      </c>
      <c r="J17" s="29">
        <v>1586</v>
      </c>
      <c r="K17" s="29">
        <v>1507</v>
      </c>
      <c r="L17" s="25">
        <v>95.0189155107188</v>
      </c>
      <c r="M17" s="24">
        <v>-79</v>
      </c>
      <c r="N17" s="29">
        <v>1443</v>
      </c>
      <c r="O17" s="29">
        <v>1502</v>
      </c>
      <c r="P17" s="25">
        <v>104.0887040887041</v>
      </c>
      <c r="Q17" s="24">
        <v>59</v>
      </c>
      <c r="R17" s="30">
        <v>455</v>
      </c>
      <c r="S17" s="29">
        <v>643</v>
      </c>
      <c r="T17" s="25">
        <v>141.3186813186813</v>
      </c>
      <c r="U17" s="24">
        <v>188</v>
      </c>
      <c r="V17" s="25">
        <v>31.5</v>
      </c>
      <c r="W17" s="25">
        <v>42.8</v>
      </c>
      <c r="X17" s="25">
        <v>11.299999999999997</v>
      </c>
      <c r="Y17" s="29">
        <v>262</v>
      </c>
      <c r="Z17" s="30">
        <v>261</v>
      </c>
      <c r="AA17" s="25">
        <v>99.61832061068702</v>
      </c>
      <c r="AB17" s="24">
        <v>-1</v>
      </c>
      <c r="AC17" s="29">
        <v>5356</v>
      </c>
      <c r="AD17" s="29">
        <v>5008</v>
      </c>
      <c r="AE17" s="26">
        <f t="shared" si="0"/>
        <v>93.5026138909634</v>
      </c>
      <c r="AF17" s="24">
        <f t="shared" si="1"/>
        <v>-348</v>
      </c>
      <c r="AG17" s="29">
        <v>2245</v>
      </c>
      <c r="AH17" s="29">
        <v>2271</v>
      </c>
      <c r="AI17" s="25">
        <f t="shared" si="2"/>
        <v>101.15812917594656</v>
      </c>
      <c r="AJ17" s="24">
        <f t="shared" si="3"/>
        <v>26</v>
      </c>
      <c r="AK17" s="29">
        <v>2314</v>
      </c>
      <c r="AL17" s="72">
        <v>1909</v>
      </c>
      <c r="AM17" s="25">
        <f t="shared" si="4"/>
        <v>82.49783923941227</v>
      </c>
      <c r="AN17" s="24">
        <f t="shared" si="5"/>
        <v>-405</v>
      </c>
      <c r="AO17" s="29">
        <v>255</v>
      </c>
      <c r="AP17" s="29">
        <v>242</v>
      </c>
      <c r="AQ17" s="25">
        <v>94.90196078431372</v>
      </c>
      <c r="AR17" s="24">
        <v>-13</v>
      </c>
      <c r="AS17" s="31">
        <v>344</v>
      </c>
      <c r="AT17" s="31">
        <v>348</v>
      </c>
      <c r="AU17" s="27">
        <v>101.2</v>
      </c>
      <c r="AV17" s="24">
        <v>4</v>
      </c>
      <c r="AW17" s="32">
        <v>1876</v>
      </c>
      <c r="AX17" s="29">
        <v>1902</v>
      </c>
      <c r="AY17" s="26">
        <v>101.4</v>
      </c>
      <c r="AZ17" s="24">
        <v>26</v>
      </c>
      <c r="BA17" s="24">
        <v>1931</v>
      </c>
      <c r="BB17" s="24">
        <v>2212</v>
      </c>
      <c r="BC17" s="24">
        <v>114.55204557224236</v>
      </c>
      <c r="BD17" s="24">
        <v>281</v>
      </c>
      <c r="BE17" s="29">
        <v>798</v>
      </c>
      <c r="BF17" s="29">
        <v>900</v>
      </c>
      <c r="BG17" s="26">
        <v>112.78195488721805</v>
      </c>
      <c r="BH17" s="24">
        <v>102</v>
      </c>
      <c r="BI17" s="29">
        <v>643</v>
      </c>
      <c r="BJ17" s="29">
        <v>784</v>
      </c>
      <c r="BK17" s="26">
        <v>121.9284603421462</v>
      </c>
      <c r="BL17" s="24">
        <v>141</v>
      </c>
      <c r="BM17" s="73">
        <v>2729.024943310658</v>
      </c>
      <c r="BN17" s="29">
        <v>3692.76</v>
      </c>
      <c r="BO17" s="25">
        <v>135.3</v>
      </c>
      <c r="BP17" s="29">
        <v>81</v>
      </c>
      <c r="BQ17" s="29">
        <v>35</v>
      </c>
      <c r="BR17" s="25">
        <v>43.2</v>
      </c>
      <c r="BS17" s="24">
        <v>-46</v>
      </c>
      <c r="BT17" s="29">
        <v>5515.83</v>
      </c>
      <c r="BU17" s="29">
        <v>6119.86</v>
      </c>
      <c r="BV17" s="25">
        <v>111</v>
      </c>
      <c r="BW17" s="24">
        <v>604.0299999999997</v>
      </c>
    </row>
    <row r="18" spans="1:75" s="18" customFormat="1" ht="18.75" customHeight="1">
      <c r="A18" s="28" t="s">
        <v>92</v>
      </c>
      <c r="B18" s="197">
        <v>2574</v>
      </c>
      <c r="C18" s="200">
        <v>2791</v>
      </c>
      <c r="D18" s="199">
        <v>108.43045843045842</v>
      </c>
      <c r="E18" s="196">
        <v>217</v>
      </c>
      <c r="F18" s="29">
        <v>2019</v>
      </c>
      <c r="G18" s="72">
        <v>1997</v>
      </c>
      <c r="H18" s="25">
        <v>98.91035165923725</v>
      </c>
      <c r="I18" s="24">
        <v>-22</v>
      </c>
      <c r="J18" s="29">
        <v>1377</v>
      </c>
      <c r="K18" s="29">
        <v>1297</v>
      </c>
      <c r="L18" s="25">
        <v>94.19026870007262</v>
      </c>
      <c r="M18" s="24">
        <v>-80</v>
      </c>
      <c r="N18" s="29">
        <v>734</v>
      </c>
      <c r="O18" s="29">
        <v>769</v>
      </c>
      <c r="P18" s="25">
        <v>104.7683923705722</v>
      </c>
      <c r="Q18" s="24">
        <v>35</v>
      </c>
      <c r="R18" s="30">
        <v>193</v>
      </c>
      <c r="S18" s="29">
        <v>235</v>
      </c>
      <c r="T18" s="25">
        <v>121.76165803108809</v>
      </c>
      <c r="U18" s="24">
        <v>42</v>
      </c>
      <c r="V18" s="25">
        <v>26.3</v>
      </c>
      <c r="W18" s="25">
        <v>30.6</v>
      </c>
      <c r="X18" s="25">
        <v>4.300000000000001</v>
      </c>
      <c r="Y18" s="29">
        <v>148</v>
      </c>
      <c r="Z18" s="30">
        <v>142</v>
      </c>
      <c r="AA18" s="25">
        <v>95.94594594594594</v>
      </c>
      <c r="AB18" s="24">
        <v>-6</v>
      </c>
      <c r="AC18" s="29">
        <v>3653</v>
      </c>
      <c r="AD18" s="29">
        <v>3735</v>
      </c>
      <c r="AE18" s="26">
        <f t="shared" si="0"/>
        <v>102.24473035860937</v>
      </c>
      <c r="AF18" s="24">
        <f t="shared" si="1"/>
        <v>82</v>
      </c>
      <c r="AG18" s="29">
        <v>1939</v>
      </c>
      <c r="AH18" s="29">
        <v>1915</v>
      </c>
      <c r="AI18" s="25">
        <f t="shared" si="2"/>
        <v>98.76224858174317</v>
      </c>
      <c r="AJ18" s="24">
        <f t="shared" si="3"/>
        <v>-24</v>
      </c>
      <c r="AK18" s="29">
        <v>1165</v>
      </c>
      <c r="AL18" s="72">
        <v>1422</v>
      </c>
      <c r="AM18" s="25">
        <f t="shared" si="4"/>
        <v>122.06008583690988</v>
      </c>
      <c r="AN18" s="24">
        <f t="shared" si="5"/>
        <v>257</v>
      </c>
      <c r="AO18" s="29">
        <v>114</v>
      </c>
      <c r="AP18" s="29">
        <v>57</v>
      </c>
      <c r="AQ18" s="25">
        <v>50</v>
      </c>
      <c r="AR18" s="24">
        <v>-57</v>
      </c>
      <c r="AS18" s="31">
        <v>179</v>
      </c>
      <c r="AT18" s="31">
        <v>210</v>
      </c>
      <c r="AU18" s="27">
        <v>117.3</v>
      </c>
      <c r="AV18" s="24">
        <v>31</v>
      </c>
      <c r="AW18" s="32">
        <v>1044</v>
      </c>
      <c r="AX18" s="29">
        <v>1052</v>
      </c>
      <c r="AY18" s="26">
        <v>100.8</v>
      </c>
      <c r="AZ18" s="24">
        <v>8</v>
      </c>
      <c r="BA18" s="24">
        <v>1255</v>
      </c>
      <c r="BB18" s="24">
        <v>1529</v>
      </c>
      <c r="BC18" s="24">
        <v>121.83266932270915</v>
      </c>
      <c r="BD18" s="24">
        <v>274</v>
      </c>
      <c r="BE18" s="29">
        <v>700</v>
      </c>
      <c r="BF18" s="29">
        <v>733</v>
      </c>
      <c r="BG18" s="26">
        <v>104.71428571428572</v>
      </c>
      <c r="BH18" s="24">
        <v>33</v>
      </c>
      <c r="BI18" s="29">
        <v>582</v>
      </c>
      <c r="BJ18" s="29">
        <v>629</v>
      </c>
      <c r="BK18" s="26">
        <v>108.07560137457044</v>
      </c>
      <c r="BL18" s="24">
        <v>47</v>
      </c>
      <c r="BM18" s="73">
        <v>2546.6307277628034</v>
      </c>
      <c r="BN18" s="29">
        <v>3977.25</v>
      </c>
      <c r="BO18" s="25">
        <v>156.2</v>
      </c>
      <c r="BP18" s="29">
        <v>10</v>
      </c>
      <c r="BQ18" s="29">
        <v>16</v>
      </c>
      <c r="BR18" s="25">
        <v>160</v>
      </c>
      <c r="BS18" s="24">
        <v>6</v>
      </c>
      <c r="BT18" s="29">
        <v>5186.9</v>
      </c>
      <c r="BU18" s="29">
        <v>5319.63</v>
      </c>
      <c r="BV18" s="25">
        <v>102.6</v>
      </c>
      <c r="BW18" s="24">
        <v>132.73000000000047</v>
      </c>
    </row>
    <row r="19" spans="1:75" s="18" customFormat="1" ht="18.75" customHeight="1">
      <c r="A19" s="28" t="s">
        <v>93</v>
      </c>
      <c r="B19" s="197">
        <v>2660</v>
      </c>
      <c r="C19" s="200">
        <v>2777</v>
      </c>
      <c r="D19" s="199">
        <v>104.39849624060152</v>
      </c>
      <c r="E19" s="196">
        <v>117</v>
      </c>
      <c r="F19" s="29">
        <v>2328</v>
      </c>
      <c r="G19" s="72">
        <v>2194</v>
      </c>
      <c r="H19" s="25">
        <v>94.24398625429554</v>
      </c>
      <c r="I19" s="24">
        <v>-134</v>
      </c>
      <c r="J19" s="29">
        <v>1479</v>
      </c>
      <c r="K19" s="29">
        <v>1470</v>
      </c>
      <c r="L19" s="25">
        <v>99.39148073022312</v>
      </c>
      <c r="M19" s="24">
        <v>-9</v>
      </c>
      <c r="N19" s="29">
        <v>1060</v>
      </c>
      <c r="O19" s="29">
        <v>1090</v>
      </c>
      <c r="P19" s="25">
        <v>102.8301886792453</v>
      </c>
      <c r="Q19" s="24">
        <v>30</v>
      </c>
      <c r="R19" s="30">
        <v>241</v>
      </c>
      <c r="S19" s="29">
        <v>413</v>
      </c>
      <c r="T19" s="25" t="s">
        <v>153</v>
      </c>
      <c r="U19" s="24">
        <v>172</v>
      </c>
      <c r="V19" s="25">
        <v>22.7</v>
      </c>
      <c r="W19" s="25">
        <v>37.9</v>
      </c>
      <c r="X19" s="25">
        <v>15.2</v>
      </c>
      <c r="Y19" s="29">
        <v>255</v>
      </c>
      <c r="Z19" s="30">
        <v>251</v>
      </c>
      <c r="AA19" s="25">
        <v>98.4313725490196</v>
      </c>
      <c r="AB19" s="24">
        <v>-4</v>
      </c>
      <c r="AC19" s="29">
        <v>3504</v>
      </c>
      <c r="AD19" s="29">
        <v>3560</v>
      </c>
      <c r="AE19" s="26">
        <f t="shared" si="0"/>
        <v>101.59817351598173</v>
      </c>
      <c r="AF19" s="24">
        <f t="shared" si="1"/>
        <v>56</v>
      </c>
      <c r="AG19" s="29">
        <v>2316</v>
      </c>
      <c r="AH19" s="29">
        <v>2181</v>
      </c>
      <c r="AI19" s="25">
        <f t="shared" si="2"/>
        <v>94.17098445595855</v>
      </c>
      <c r="AJ19" s="24">
        <f t="shared" si="3"/>
        <v>-135</v>
      </c>
      <c r="AK19" s="29">
        <v>822</v>
      </c>
      <c r="AL19" s="72">
        <v>828</v>
      </c>
      <c r="AM19" s="25">
        <f t="shared" si="4"/>
        <v>100.72992700729928</v>
      </c>
      <c r="AN19" s="24">
        <f t="shared" si="5"/>
        <v>6</v>
      </c>
      <c r="AO19" s="29">
        <v>282</v>
      </c>
      <c r="AP19" s="29">
        <v>199</v>
      </c>
      <c r="AQ19" s="25">
        <v>70.56737588652481</v>
      </c>
      <c r="AR19" s="24">
        <v>-83</v>
      </c>
      <c r="AS19" s="31">
        <v>160</v>
      </c>
      <c r="AT19" s="31">
        <v>193</v>
      </c>
      <c r="AU19" s="27">
        <v>120.6</v>
      </c>
      <c r="AV19" s="24">
        <v>33</v>
      </c>
      <c r="AW19" s="32">
        <v>1084</v>
      </c>
      <c r="AX19" s="29">
        <v>1202</v>
      </c>
      <c r="AY19" s="26">
        <v>110.9</v>
      </c>
      <c r="AZ19" s="24">
        <v>118</v>
      </c>
      <c r="BA19" s="24">
        <v>812</v>
      </c>
      <c r="BB19" s="24">
        <v>884</v>
      </c>
      <c r="BC19" s="24">
        <v>108.86699507389162</v>
      </c>
      <c r="BD19" s="24">
        <v>72</v>
      </c>
      <c r="BE19" s="29">
        <v>724</v>
      </c>
      <c r="BF19" s="29">
        <v>756</v>
      </c>
      <c r="BG19" s="26">
        <v>104.41988950276244</v>
      </c>
      <c r="BH19" s="24">
        <v>32</v>
      </c>
      <c r="BI19" s="29">
        <v>666</v>
      </c>
      <c r="BJ19" s="29">
        <v>695</v>
      </c>
      <c r="BK19" s="26">
        <v>104.35435435435436</v>
      </c>
      <c r="BL19" s="24">
        <v>29</v>
      </c>
      <c r="BM19" s="73">
        <v>2850</v>
      </c>
      <c r="BN19" s="29">
        <v>3828.75</v>
      </c>
      <c r="BO19" s="25">
        <v>134.3</v>
      </c>
      <c r="BP19" s="29">
        <v>8</v>
      </c>
      <c r="BQ19" s="29">
        <v>3</v>
      </c>
      <c r="BR19" s="25">
        <v>37.5</v>
      </c>
      <c r="BS19" s="24">
        <v>-5</v>
      </c>
      <c r="BT19" s="29">
        <v>7000</v>
      </c>
      <c r="BU19" s="29">
        <v>5733.33</v>
      </c>
      <c r="BV19" s="25">
        <v>81.9</v>
      </c>
      <c r="BW19" s="24">
        <v>-1266.67</v>
      </c>
    </row>
    <row r="20" spans="1:75" s="34" customFormat="1" ht="18.75" customHeight="1">
      <c r="A20" s="33" t="s">
        <v>105</v>
      </c>
      <c r="B20" s="197">
        <v>1526</v>
      </c>
      <c r="C20" s="200">
        <v>1708</v>
      </c>
      <c r="D20" s="199">
        <v>111.92660550458714</v>
      </c>
      <c r="E20" s="196">
        <v>182</v>
      </c>
      <c r="F20" s="29">
        <v>1145</v>
      </c>
      <c r="G20" s="72">
        <v>1214</v>
      </c>
      <c r="H20" s="25">
        <v>106.02620087336246</v>
      </c>
      <c r="I20" s="24">
        <v>69</v>
      </c>
      <c r="J20" s="29">
        <v>693</v>
      </c>
      <c r="K20" s="29">
        <v>817</v>
      </c>
      <c r="L20" s="25">
        <v>117.8932178932179</v>
      </c>
      <c r="M20" s="24">
        <v>124</v>
      </c>
      <c r="N20" s="29">
        <v>698</v>
      </c>
      <c r="O20" s="29">
        <v>738</v>
      </c>
      <c r="P20" s="25">
        <v>105.73065902578797</v>
      </c>
      <c r="Q20" s="24">
        <v>40</v>
      </c>
      <c r="R20" s="30">
        <v>227</v>
      </c>
      <c r="S20" s="29">
        <v>289</v>
      </c>
      <c r="T20" s="25">
        <v>127.31277533039646</v>
      </c>
      <c r="U20" s="24">
        <v>62</v>
      </c>
      <c r="V20" s="25">
        <v>32.5</v>
      </c>
      <c r="W20" s="25">
        <v>39.2</v>
      </c>
      <c r="X20" s="25">
        <v>6.700000000000003</v>
      </c>
      <c r="Y20" s="29">
        <v>202</v>
      </c>
      <c r="Z20" s="30">
        <v>209</v>
      </c>
      <c r="AA20" s="25">
        <v>103.46534653465346</v>
      </c>
      <c r="AB20" s="24">
        <v>7</v>
      </c>
      <c r="AC20" s="29">
        <v>1612</v>
      </c>
      <c r="AD20" s="29">
        <v>3347</v>
      </c>
      <c r="AE20" s="26">
        <f t="shared" si="0"/>
        <v>207.6302729528536</v>
      </c>
      <c r="AF20" s="24">
        <f t="shared" si="1"/>
        <v>1735</v>
      </c>
      <c r="AG20" s="29">
        <v>1078</v>
      </c>
      <c r="AH20" s="29">
        <v>1185</v>
      </c>
      <c r="AI20" s="25">
        <f t="shared" si="2"/>
        <v>109.92578849721706</v>
      </c>
      <c r="AJ20" s="24">
        <f t="shared" si="3"/>
        <v>107</v>
      </c>
      <c r="AK20" s="29">
        <v>413</v>
      </c>
      <c r="AL20" s="72">
        <v>1223</v>
      </c>
      <c r="AM20" s="25">
        <f t="shared" si="4"/>
        <v>296.1259079903148</v>
      </c>
      <c r="AN20" s="24">
        <f t="shared" si="5"/>
        <v>810</v>
      </c>
      <c r="AO20" s="29">
        <v>211</v>
      </c>
      <c r="AP20" s="29">
        <v>169</v>
      </c>
      <c r="AQ20" s="25">
        <v>80.09478672985783</v>
      </c>
      <c r="AR20" s="24">
        <v>-42</v>
      </c>
      <c r="AS20" s="31">
        <v>146</v>
      </c>
      <c r="AT20" s="31">
        <v>149</v>
      </c>
      <c r="AU20" s="27">
        <v>102.1</v>
      </c>
      <c r="AV20" s="24">
        <v>3</v>
      </c>
      <c r="AW20" s="32">
        <v>814</v>
      </c>
      <c r="AX20" s="29">
        <v>834</v>
      </c>
      <c r="AY20" s="26">
        <v>102.5</v>
      </c>
      <c r="AZ20" s="24">
        <v>20</v>
      </c>
      <c r="BA20" s="24">
        <v>520</v>
      </c>
      <c r="BB20" s="24">
        <v>612</v>
      </c>
      <c r="BC20" s="24">
        <v>117.6923076923077</v>
      </c>
      <c r="BD20" s="24">
        <v>92</v>
      </c>
      <c r="BE20" s="29">
        <v>397</v>
      </c>
      <c r="BF20" s="29">
        <v>474</v>
      </c>
      <c r="BG20" s="26">
        <v>119.39546599496222</v>
      </c>
      <c r="BH20" s="24">
        <v>77</v>
      </c>
      <c r="BI20" s="29">
        <v>352</v>
      </c>
      <c r="BJ20" s="29">
        <v>425</v>
      </c>
      <c r="BK20" s="26">
        <v>120.73863636363636</v>
      </c>
      <c r="BL20" s="24">
        <v>73</v>
      </c>
      <c r="BM20" s="73">
        <v>2619</v>
      </c>
      <c r="BN20" s="29">
        <v>3384.31</v>
      </c>
      <c r="BO20" s="25">
        <v>129.2</v>
      </c>
      <c r="BP20" s="29">
        <v>5</v>
      </c>
      <c r="BQ20" s="29">
        <v>6</v>
      </c>
      <c r="BR20" s="25">
        <v>120</v>
      </c>
      <c r="BS20" s="24">
        <v>1</v>
      </c>
      <c r="BT20" s="29">
        <v>6520</v>
      </c>
      <c r="BU20" s="29">
        <v>7857.67</v>
      </c>
      <c r="BV20" s="25">
        <v>120.5</v>
      </c>
      <c r="BW20" s="24">
        <v>1337.67</v>
      </c>
    </row>
    <row r="21" spans="1:75" s="18" customFormat="1" ht="18.75" customHeight="1">
      <c r="A21" s="28" t="s">
        <v>94</v>
      </c>
      <c r="B21" s="197">
        <v>1932</v>
      </c>
      <c r="C21" s="200">
        <v>1849</v>
      </c>
      <c r="D21" s="199">
        <v>95.70393374741201</v>
      </c>
      <c r="E21" s="196">
        <v>-83</v>
      </c>
      <c r="F21" s="29">
        <v>1449</v>
      </c>
      <c r="G21" s="72">
        <v>1356</v>
      </c>
      <c r="H21" s="25">
        <v>93.58178053830227</v>
      </c>
      <c r="I21" s="24">
        <v>-93</v>
      </c>
      <c r="J21" s="29">
        <v>1001</v>
      </c>
      <c r="K21" s="29">
        <v>829</v>
      </c>
      <c r="L21" s="25">
        <v>82.81718281718283</v>
      </c>
      <c r="M21" s="24">
        <v>-172</v>
      </c>
      <c r="N21" s="29">
        <v>819</v>
      </c>
      <c r="O21" s="29">
        <v>767</v>
      </c>
      <c r="P21" s="25">
        <v>93.65079365079364</v>
      </c>
      <c r="Q21" s="24">
        <v>-52</v>
      </c>
      <c r="R21" s="30">
        <v>123</v>
      </c>
      <c r="S21" s="29">
        <v>127</v>
      </c>
      <c r="T21" s="25">
        <v>103.2520325203252</v>
      </c>
      <c r="U21" s="24">
        <v>4</v>
      </c>
      <c r="V21" s="25">
        <v>15</v>
      </c>
      <c r="W21" s="25">
        <v>16.6</v>
      </c>
      <c r="X21" s="25">
        <v>1.6000000000000014</v>
      </c>
      <c r="Y21" s="29">
        <v>200</v>
      </c>
      <c r="Z21" s="30">
        <v>191</v>
      </c>
      <c r="AA21" s="25">
        <v>95.5</v>
      </c>
      <c r="AB21" s="24">
        <v>-9</v>
      </c>
      <c r="AC21" s="29">
        <v>2771</v>
      </c>
      <c r="AD21" s="29">
        <v>2495</v>
      </c>
      <c r="AE21" s="26">
        <f t="shared" si="0"/>
        <v>90.03969686033922</v>
      </c>
      <c r="AF21" s="24">
        <f t="shared" si="1"/>
        <v>-276</v>
      </c>
      <c r="AG21" s="29">
        <v>1434</v>
      </c>
      <c r="AH21" s="29">
        <v>1339</v>
      </c>
      <c r="AI21" s="25">
        <f t="shared" si="2"/>
        <v>93.37517433751744</v>
      </c>
      <c r="AJ21" s="24">
        <f t="shared" si="3"/>
        <v>-95</v>
      </c>
      <c r="AK21" s="29">
        <v>904</v>
      </c>
      <c r="AL21" s="72">
        <v>911</v>
      </c>
      <c r="AM21" s="25">
        <f t="shared" si="4"/>
        <v>100.77433628318585</v>
      </c>
      <c r="AN21" s="24">
        <f t="shared" si="5"/>
        <v>7</v>
      </c>
      <c r="AO21" s="29">
        <v>222</v>
      </c>
      <c r="AP21" s="29">
        <v>211</v>
      </c>
      <c r="AQ21" s="25">
        <v>95.04504504504504</v>
      </c>
      <c r="AR21" s="24">
        <v>-11</v>
      </c>
      <c r="AS21" s="31">
        <v>267</v>
      </c>
      <c r="AT21" s="31">
        <v>247</v>
      </c>
      <c r="AU21" s="27">
        <v>92.5</v>
      </c>
      <c r="AV21" s="24">
        <v>-20</v>
      </c>
      <c r="AW21" s="32">
        <v>930</v>
      </c>
      <c r="AX21" s="29">
        <v>931</v>
      </c>
      <c r="AY21" s="26">
        <v>100.1</v>
      </c>
      <c r="AZ21" s="24">
        <v>1</v>
      </c>
      <c r="BA21" s="24">
        <v>900</v>
      </c>
      <c r="BB21" s="24">
        <v>751</v>
      </c>
      <c r="BC21" s="24">
        <v>83.44444444444444</v>
      </c>
      <c r="BD21" s="24">
        <v>-149</v>
      </c>
      <c r="BE21" s="29">
        <v>527</v>
      </c>
      <c r="BF21" s="29">
        <v>391</v>
      </c>
      <c r="BG21" s="26">
        <v>74.19354838709677</v>
      </c>
      <c r="BH21" s="24">
        <v>-136</v>
      </c>
      <c r="BI21" s="29">
        <v>470</v>
      </c>
      <c r="BJ21" s="29">
        <v>322</v>
      </c>
      <c r="BK21" s="26">
        <v>68.51063829787233</v>
      </c>
      <c r="BL21" s="24">
        <v>-148</v>
      </c>
      <c r="BM21" s="73">
        <v>2516.0714285714284</v>
      </c>
      <c r="BN21" s="29">
        <v>3429.25</v>
      </c>
      <c r="BO21" s="25">
        <v>136.3</v>
      </c>
      <c r="BP21" s="29">
        <v>9</v>
      </c>
      <c r="BQ21" s="29">
        <v>25</v>
      </c>
      <c r="BR21" s="25" t="s">
        <v>154</v>
      </c>
      <c r="BS21" s="24">
        <v>16</v>
      </c>
      <c r="BT21" s="29">
        <v>4974.44</v>
      </c>
      <c r="BU21" s="29">
        <v>4897.88</v>
      </c>
      <c r="BV21" s="25">
        <v>98.5</v>
      </c>
      <c r="BW21" s="24">
        <v>-76.55999999999949</v>
      </c>
    </row>
    <row r="22" spans="1:75" s="18" customFormat="1" ht="18.75" customHeight="1">
      <c r="A22" s="28" t="s">
        <v>106</v>
      </c>
      <c r="B22" s="197">
        <v>3514</v>
      </c>
      <c r="C22" s="200">
        <v>3668</v>
      </c>
      <c r="D22" s="199">
        <v>104.38247011952191</v>
      </c>
      <c r="E22" s="196">
        <v>154</v>
      </c>
      <c r="F22" s="29">
        <v>2647</v>
      </c>
      <c r="G22" s="72">
        <v>2736</v>
      </c>
      <c r="H22" s="25">
        <v>103.362296939932</v>
      </c>
      <c r="I22" s="24">
        <v>89</v>
      </c>
      <c r="J22" s="29">
        <v>1698</v>
      </c>
      <c r="K22" s="29">
        <v>1671</v>
      </c>
      <c r="L22" s="25">
        <v>98.40989399293287</v>
      </c>
      <c r="M22" s="24">
        <v>-27</v>
      </c>
      <c r="N22" s="29">
        <v>1471</v>
      </c>
      <c r="O22" s="29">
        <v>1488</v>
      </c>
      <c r="P22" s="25">
        <v>101.15567641060504</v>
      </c>
      <c r="Q22" s="24">
        <v>17</v>
      </c>
      <c r="R22" s="30">
        <v>722</v>
      </c>
      <c r="S22" s="29">
        <v>742</v>
      </c>
      <c r="T22" s="25">
        <v>102.77008310249307</v>
      </c>
      <c r="U22" s="24">
        <v>20</v>
      </c>
      <c r="V22" s="25">
        <v>49.1</v>
      </c>
      <c r="W22" s="25">
        <v>49.9</v>
      </c>
      <c r="X22" s="25">
        <v>0.7999999999999972</v>
      </c>
      <c r="Y22" s="29">
        <v>293</v>
      </c>
      <c r="Z22" s="30">
        <v>293</v>
      </c>
      <c r="AA22" s="25">
        <v>100</v>
      </c>
      <c r="AB22" s="24">
        <v>0</v>
      </c>
      <c r="AC22" s="29">
        <v>7190</v>
      </c>
      <c r="AD22" s="29">
        <v>7258</v>
      </c>
      <c r="AE22" s="26">
        <f t="shared" si="0"/>
        <v>100.94575799721837</v>
      </c>
      <c r="AF22" s="24">
        <f t="shared" si="1"/>
        <v>68</v>
      </c>
      <c r="AG22" s="29">
        <v>2576</v>
      </c>
      <c r="AH22" s="29">
        <v>2675</v>
      </c>
      <c r="AI22" s="25">
        <f t="shared" si="2"/>
        <v>103.84316770186335</v>
      </c>
      <c r="AJ22" s="24">
        <f t="shared" si="3"/>
        <v>99</v>
      </c>
      <c r="AK22" s="29">
        <v>2568</v>
      </c>
      <c r="AL22" s="72">
        <v>3168</v>
      </c>
      <c r="AM22" s="25">
        <f t="shared" si="4"/>
        <v>123.3644859813084</v>
      </c>
      <c r="AN22" s="24">
        <f t="shared" si="5"/>
        <v>600</v>
      </c>
      <c r="AO22" s="29">
        <v>210</v>
      </c>
      <c r="AP22" s="29">
        <v>214</v>
      </c>
      <c r="AQ22" s="25">
        <v>101.9047619047619</v>
      </c>
      <c r="AR22" s="24">
        <v>4</v>
      </c>
      <c r="AS22" s="31">
        <v>280</v>
      </c>
      <c r="AT22" s="31">
        <v>280</v>
      </c>
      <c r="AU22" s="27">
        <v>100</v>
      </c>
      <c r="AV22" s="24">
        <v>0</v>
      </c>
      <c r="AW22" s="32">
        <v>1674</v>
      </c>
      <c r="AX22" s="29">
        <v>1703</v>
      </c>
      <c r="AY22" s="26">
        <v>101.7</v>
      </c>
      <c r="AZ22" s="24">
        <v>29</v>
      </c>
      <c r="BA22" s="24">
        <v>1183</v>
      </c>
      <c r="BB22" s="24">
        <v>1146</v>
      </c>
      <c r="BC22" s="24">
        <v>96.87235841081994</v>
      </c>
      <c r="BD22" s="24">
        <v>-37</v>
      </c>
      <c r="BE22" s="29">
        <v>1065</v>
      </c>
      <c r="BF22" s="29">
        <v>973</v>
      </c>
      <c r="BG22" s="26">
        <v>91.36150234741784</v>
      </c>
      <c r="BH22" s="24">
        <v>-92</v>
      </c>
      <c r="BI22" s="29">
        <v>971</v>
      </c>
      <c r="BJ22" s="29">
        <v>900</v>
      </c>
      <c r="BK22" s="26">
        <v>92.68795056642637</v>
      </c>
      <c r="BL22" s="24">
        <v>-71</v>
      </c>
      <c r="BM22" s="73">
        <v>2294.285714285714</v>
      </c>
      <c r="BN22" s="29">
        <v>2858.74</v>
      </c>
      <c r="BO22" s="25">
        <v>124.6</v>
      </c>
      <c r="BP22" s="29">
        <v>13</v>
      </c>
      <c r="BQ22" s="29">
        <v>17</v>
      </c>
      <c r="BR22" s="25">
        <v>130.8</v>
      </c>
      <c r="BS22" s="24">
        <v>4</v>
      </c>
      <c r="BT22" s="29">
        <v>4488.77</v>
      </c>
      <c r="BU22" s="29">
        <v>7198.18</v>
      </c>
      <c r="BV22" s="25">
        <v>160.4</v>
      </c>
      <c r="BW22" s="24">
        <v>2709.41</v>
      </c>
    </row>
    <row r="23" spans="1:75" s="18" customFormat="1" ht="18.75" customHeight="1">
      <c r="A23" s="28" t="s">
        <v>95</v>
      </c>
      <c r="B23" s="197">
        <v>1831</v>
      </c>
      <c r="C23" s="200">
        <v>1701</v>
      </c>
      <c r="D23" s="199">
        <v>92.9000546149645</v>
      </c>
      <c r="E23" s="196">
        <v>-130</v>
      </c>
      <c r="F23" s="29">
        <v>1566</v>
      </c>
      <c r="G23" s="72">
        <v>1451</v>
      </c>
      <c r="H23" s="25">
        <v>92.65644955300128</v>
      </c>
      <c r="I23" s="24">
        <v>-115</v>
      </c>
      <c r="J23" s="29">
        <v>915</v>
      </c>
      <c r="K23" s="29">
        <v>911</v>
      </c>
      <c r="L23" s="25">
        <v>99.56284153005464</v>
      </c>
      <c r="M23" s="24">
        <v>-4</v>
      </c>
      <c r="N23" s="29">
        <v>573</v>
      </c>
      <c r="O23" s="29">
        <v>521</v>
      </c>
      <c r="P23" s="25">
        <v>90.92495636998254</v>
      </c>
      <c r="Q23" s="24">
        <v>-52</v>
      </c>
      <c r="R23" s="30">
        <v>106</v>
      </c>
      <c r="S23" s="29">
        <v>106</v>
      </c>
      <c r="T23" s="25">
        <v>100</v>
      </c>
      <c r="U23" s="24">
        <v>0</v>
      </c>
      <c r="V23" s="25">
        <v>18.5</v>
      </c>
      <c r="W23" s="25">
        <v>20.3</v>
      </c>
      <c r="X23" s="25">
        <v>1.8000000000000007</v>
      </c>
      <c r="Y23" s="29">
        <v>178</v>
      </c>
      <c r="Z23" s="30">
        <v>180</v>
      </c>
      <c r="AA23" s="25">
        <v>101.12359550561798</v>
      </c>
      <c r="AB23" s="24">
        <v>2</v>
      </c>
      <c r="AC23" s="29">
        <v>2156</v>
      </c>
      <c r="AD23" s="29">
        <v>2120</v>
      </c>
      <c r="AE23" s="26">
        <f t="shared" si="0"/>
        <v>98.33024118738405</v>
      </c>
      <c r="AF23" s="24">
        <f t="shared" si="1"/>
        <v>-36</v>
      </c>
      <c r="AG23" s="29">
        <v>1480</v>
      </c>
      <c r="AH23" s="29">
        <v>1416</v>
      </c>
      <c r="AI23" s="25">
        <f t="shared" si="2"/>
        <v>95.67567567567568</v>
      </c>
      <c r="AJ23" s="24">
        <f t="shared" si="3"/>
        <v>-64</v>
      </c>
      <c r="AK23" s="29">
        <v>392</v>
      </c>
      <c r="AL23" s="72">
        <v>419</v>
      </c>
      <c r="AM23" s="25">
        <f t="shared" si="4"/>
        <v>106.88775510204083</v>
      </c>
      <c r="AN23" s="24">
        <f t="shared" si="5"/>
        <v>27</v>
      </c>
      <c r="AO23" s="29">
        <v>91</v>
      </c>
      <c r="AP23" s="29">
        <v>71</v>
      </c>
      <c r="AQ23" s="25">
        <v>78.02197802197803</v>
      </c>
      <c r="AR23" s="24">
        <v>-20</v>
      </c>
      <c r="AS23" s="31">
        <v>124</v>
      </c>
      <c r="AT23" s="31">
        <v>131</v>
      </c>
      <c r="AU23" s="27">
        <v>105.6</v>
      </c>
      <c r="AV23" s="24">
        <v>7</v>
      </c>
      <c r="AW23" s="32">
        <v>640</v>
      </c>
      <c r="AX23" s="29">
        <v>565</v>
      </c>
      <c r="AY23" s="26">
        <v>88.3</v>
      </c>
      <c r="AZ23" s="24">
        <v>-75</v>
      </c>
      <c r="BA23" s="24">
        <v>686</v>
      </c>
      <c r="BB23" s="24">
        <v>733</v>
      </c>
      <c r="BC23" s="24">
        <v>106.85131195335278</v>
      </c>
      <c r="BD23" s="24">
        <v>47</v>
      </c>
      <c r="BE23" s="29">
        <v>540</v>
      </c>
      <c r="BF23" s="29">
        <v>599</v>
      </c>
      <c r="BG23" s="26">
        <v>110.92592592592592</v>
      </c>
      <c r="BH23" s="24">
        <v>59</v>
      </c>
      <c r="BI23" s="29">
        <v>454</v>
      </c>
      <c r="BJ23" s="29">
        <v>549</v>
      </c>
      <c r="BK23" s="26">
        <v>120.92511013215858</v>
      </c>
      <c r="BL23" s="24">
        <v>95</v>
      </c>
      <c r="BM23" s="73">
        <v>2534.3537414965986</v>
      </c>
      <c r="BN23" s="29">
        <v>2669.56</v>
      </c>
      <c r="BO23" s="25">
        <v>105.3</v>
      </c>
      <c r="BP23" s="29">
        <v>17</v>
      </c>
      <c r="BQ23" s="29">
        <v>14</v>
      </c>
      <c r="BR23" s="25">
        <v>82.4</v>
      </c>
      <c r="BS23" s="24">
        <v>-3</v>
      </c>
      <c r="BT23" s="29">
        <v>4283.65</v>
      </c>
      <c r="BU23" s="29">
        <v>5025.21</v>
      </c>
      <c r="BV23" s="25">
        <v>117.3</v>
      </c>
      <c r="BW23" s="24">
        <v>741.5600000000004</v>
      </c>
    </row>
    <row r="24" spans="1:75" s="18" customFormat="1" ht="18.75" customHeight="1">
      <c r="A24" s="28" t="s">
        <v>107</v>
      </c>
      <c r="B24" s="197">
        <v>2349</v>
      </c>
      <c r="C24" s="200">
        <v>2513</v>
      </c>
      <c r="D24" s="199">
        <v>106.98169433801618</v>
      </c>
      <c r="E24" s="196">
        <v>164</v>
      </c>
      <c r="F24" s="29">
        <v>1372</v>
      </c>
      <c r="G24" s="72">
        <v>1510</v>
      </c>
      <c r="H24" s="25">
        <v>110.05830903790088</v>
      </c>
      <c r="I24" s="24">
        <v>138</v>
      </c>
      <c r="J24" s="29">
        <v>926</v>
      </c>
      <c r="K24" s="29">
        <v>997</v>
      </c>
      <c r="L24" s="25">
        <v>107.66738660907127</v>
      </c>
      <c r="M24" s="24">
        <v>71</v>
      </c>
      <c r="N24" s="29">
        <v>760</v>
      </c>
      <c r="O24" s="29">
        <v>781</v>
      </c>
      <c r="P24" s="25">
        <v>102.76315789473685</v>
      </c>
      <c r="Q24" s="24">
        <v>21</v>
      </c>
      <c r="R24" s="30">
        <v>352</v>
      </c>
      <c r="S24" s="29">
        <v>347</v>
      </c>
      <c r="T24" s="25">
        <v>98.57954545454545</v>
      </c>
      <c r="U24" s="24">
        <v>-5</v>
      </c>
      <c r="V24" s="25">
        <v>46.3</v>
      </c>
      <c r="W24" s="25">
        <v>44.4</v>
      </c>
      <c r="X24" s="25">
        <v>-1.8999999999999986</v>
      </c>
      <c r="Y24" s="29">
        <v>179</v>
      </c>
      <c r="Z24" s="30">
        <v>167</v>
      </c>
      <c r="AA24" s="25">
        <v>93.29608938547486</v>
      </c>
      <c r="AB24" s="24">
        <v>-12</v>
      </c>
      <c r="AC24" s="29">
        <v>5060</v>
      </c>
      <c r="AD24" s="29">
        <v>5426</v>
      </c>
      <c r="AE24" s="26">
        <f t="shared" si="0"/>
        <v>107.23320158102767</v>
      </c>
      <c r="AF24" s="24">
        <f t="shared" si="1"/>
        <v>366</v>
      </c>
      <c r="AG24" s="29">
        <v>1339</v>
      </c>
      <c r="AH24" s="29">
        <v>1487</v>
      </c>
      <c r="AI24" s="25">
        <f t="shared" si="2"/>
        <v>111.05302464525766</v>
      </c>
      <c r="AJ24" s="24">
        <f t="shared" si="3"/>
        <v>148</v>
      </c>
      <c r="AK24" s="29">
        <v>2787</v>
      </c>
      <c r="AL24" s="72">
        <v>2729</v>
      </c>
      <c r="AM24" s="25">
        <f t="shared" si="4"/>
        <v>97.918909221385</v>
      </c>
      <c r="AN24" s="24">
        <f t="shared" si="5"/>
        <v>-58</v>
      </c>
      <c r="AO24" s="29">
        <v>66</v>
      </c>
      <c r="AP24" s="29">
        <v>52</v>
      </c>
      <c r="AQ24" s="25">
        <v>78.78787878787878</v>
      </c>
      <c r="AR24" s="24">
        <v>-14</v>
      </c>
      <c r="AS24" s="31">
        <v>219</v>
      </c>
      <c r="AT24" s="31">
        <v>238</v>
      </c>
      <c r="AU24" s="27">
        <v>108.7</v>
      </c>
      <c r="AV24" s="24">
        <v>19</v>
      </c>
      <c r="AW24" s="32">
        <v>785</v>
      </c>
      <c r="AX24" s="29">
        <v>814</v>
      </c>
      <c r="AY24" s="26">
        <v>103.7</v>
      </c>
      <c r="AZ24" s="24">
        <v>29</v>
      </c>
      <c r="BA24" s="24">
        <v>1160</v>
      </c>
      <c r="BB24" s="24">
        <v>1176</v>
      </c>
      <c r="BC24" s="24">
        <v>101.37931034482759</v>
      </c>
      <c r="BD24" s="24">
        <v>16</v>
      </c>
      <c r="BE24" s="29">
        <v>513</v>
      </c>
      <c r="BF24" s="29">
        <v>580</v>
      </c>
      <c r="BG24" s="26">
        <v>113.06042884990252</v>
      </c>
      <c r="BH24" s="24">
        <v>67</v>
      </c>
      <c r="BI24" s="29">
        <v>473</v>
      </c>
      <c r="BJ24" s="29">
        <v>529</v>
      </c>
      <c r="BK24" s="26">
        <v>111.83932346723044</v>
      </c>
      <c r="BL24" s="24">
        <v>56</v>
      </c>
      <c r="BM24" s="73">
        <v>3055.277777777778</v>
      </c>
      <c r="BN24" s="29">
        <v>3487.56</v>
      </c>
      <c r="BO24" s="25">
        <v>114.1</v>
      </c>
      <c r="BP24" s="29">
        <v>3</v>
      </c>
      <c r="BQ24" s="29">
        <v>1</v>
      </c>
      <c r="BR24" s="25">
        <v>33.3</v>
      </c>
      <c r="BS24" s="24">
        <v>-2</v>
      </c>
      <c r="BT24" s="29">
        <v>7000</v>
      </c>
      <c r="BU24" s="29">
        <v>9100</v>
      </c>
      <c r="BV24" s="25">
        <v>130</v>
      </c>
      <c r="BW24" s="24">
        <v>2100</v>
      </c>
    </row>
    <row r="25" spans="1:75" s="18" customFormat="1" ht="18.75" customHeight="1">
      <c r="A25" s="28" t="s">
        <v>96</v>
      </c>
      <c r="B25" s="197">
        <v>2139</v>
      </c>
      <c r="C25" s="200">
        <v>1911</v>
      </c>
      <c r="D25" s="199">
        <v>89.34081346423562</v>
      </c>
      <c r="E25" s="196">
        <v>-228</v>
      </c>
      <c r="F25" s="29">
        <v>1968</v>
      </c>
      <c r="G25" s="72">
        <v>1810</v>
      </c>
      <c r="H25" s="25">
        <v>91.97154471544715</v>
      </c>
      <c r="I25" s="24">
        <v>-158</v>
      </c>
      <c r="J25" s="29">
        <v>1123</v>
      </c>
      <c r="K25" s="29">
        <v>969</v>
      </c>
      <c r="L25" s="25">
        <v>86.28673196794301</v>
      </c>
      <c r="M25" s="24">
        <v>-154</v>
      </c>
      <c r="N25" s="29">
        <v>838</v>
      </c>
      <c r="O25" s="29">
        <v>703</v>
      </c>
      <c r="P25" s="25">
        <v>83.89021479713604</v>
      </c>
      <c r="Q25" s="24">
        <v>-135</v>
      </c>
      <c r="R25" s="30">
        <v>68</v>
      </c>
      <c r="S25" s="29">
        <v>55</v>
      </c>
      <c r="T25" s="84">
        <v>80.88235294117648</v>
      </c>
      <c r="U25" s="24">
        <v>-13</v>
      </c>
      <c r="V25" s="25">
        <v>8.1</v>
      </c>
      <c r="W25" s="25">
        <v>7.8</v>
      </c>
      <c r="X25" s="25">
        <v>-0.2999999999999998</v>
      </c>
      <c r="Y25" s="29">
        <v>318</v>
      </c>
      <c r="Z25" s="30">
        <v>320</v>
      </c>
      <c r="AA25" s="25">
        <v>100.62893081761007</v>
      </c>
      <c r="AB25" s="24">
        <v>2</v>
      </c>
      <c r="AC25" s="29">
        <v>2839</v>
      </c>
      <c r="AD25" s="29">
        <v>2654</v>
      </c>
      <c r="AE25" s="26">
        <f t="shared" si="0"/>
        <v>93.4836209933075</v>
      </c>
      <c r="AF25" s="24">
        <f t="shared" si="1"/>
        <v>-185</v>
      </c>
      <c r="AG25" s="29">
        <v>1904</v>
      </c>
      <c r="AH25" s="29">
        <v>1775</v>
      </c>
      <c r="AI25" s="25">
        <f t="shared" si="2"/>
        <v>93.22478991596638</v>
      </c>
      <c r="AJ25" s="24">
        <f t="shared" si="3"/>
        <v>-129</v>
      </c>
      <c r="AK25" s="29">
        <v>453</v>
      </c>
      <c r="AL25" s="72">
        <v>314</v>
      </c>
      <c r="AM25" s="25">
        <f t="shared" si="4"/>
        <v>69.31567328918322</v>
      </c>
      <c r="AN25" s="24">
        <f t="shared" si="5"/>
        <v>-139</v>
      </c>
      <c r="AO25" s="29">
        <v>112</v>
      </c>
      <c r="AP25" s="29">
        <v>42</v>
      </c>
      <c r="AQ25" s="25">
        <v>37.5</v>
      </c>
      <c r="AR25" s="24">
        <v>-70</v>
      </c>
      <c r="AS25" s="31">
        <v>126</v>
      </c>
      <c r="AT25" s="31">
        <v>136</v>
      </c>
      <c r="AU25" s="27">
        <v>107.9</v>
      </c>
      <c r="AV25" s="24">
        <v>10</v>
      </c>
      <c r="AW25" s="32">
        <v>877</v>
      </c>
      <c r="AX25" s="29">
        <v>751</v>
      </c>
      <c r="AY25" s="26">
        <v>85.6</v>
      </c>
      <c r="AZ25" s="24">
        <v>-126</v>
      </c>
      <c r="BA25" s="24">
        <v>877</v>
      </c>
      <c r="BB25" s="24">
        <v>831</v>
      </c>
      <c r="BC25" s="24">
        <v>94.75484606613455</v>
      </c>
      <c r="BD25" s="24">
        <v>-46</v>
      </c>
      <c r="BE25" s="29">
        <v>841</v>
      </c>
      <c r="BF25" s="29">
        <v>797</v>
      </c>
      <c r="BG25" s="26">
        <v>94.76813317479191</v>
      </c>
      <c r="BH25" s="24">
        <v>-44</v>
      </c>
      <c r="BI25" s="29">
        <v>727</v>
      </c>
      <c r="BJ25" s="29">
        <v>689</v>
      </c>
      <c r="BK25" s="26">
        <v>94.77303988995874</v>
      </c>
      <c r="BL25" s="24">
        <v>-38</v>
      </c>
      <c r="BM25" s="73">
        <v>2854.9356223175964</v>
      </c>
      <c r="BN25" s="29">
        <v>3692.84</v>
      </c>
      <c r="BO25" s="25">
        <v>129.3</v>
      </c>
      <c r="BP25" s="29">
        <v>7</v>
      </c>
      <c r="BQ25" s="29">
        <v>12</v>
      </c>
      <c r="BR25" s="25">
        <v>171.4</v>
      </c>
      <c r="BS25" s="24">
        <v>5</v>
      </c>
      <c r="BT25" s="29">
        <v>4313.14</v>
      </c>
      <c r="BU25" s="29">
        <v>5907.67</v>
      </c>
      <c r="BV25" s="25">
        <v>137</v>
      </c>
      <c r="BW25" s="24">
        <v>1594.5299999999997</v>
      </c>
    </row>
    <row r="26" spans="1:75" s="18" customFormat="1" ht="18.75" customHeight="1">
      <c r="A26" s="28" t="s">
        <v>108</v>
      </c>
      <c r="B26" s="197">
        <v>1670</v>
      </c>
      <c r="C26" s="200">
        <v>1578</v>
      </c>
      <c r="D26" s="199">
        <v>94.49101796407186</v>
      </c>
      <c r="E26" s="196">
        <v>-92</v>
      </c>
      <c r="F26" s="29">
        <v>1464</v>
      </c>
      <c r="G26" s="72">
        <v>1265</v>
      </c>
      <c r="H26" s="25">
        <v>86.40710382513662</v>
      </c>
      <c r="I26" s="24">
        <v>-199</v>
      </c>
      <c r="J26" s="29">
        <v>937</v>
      </c>
      <c r="K26" s="29">
        <v>714</v>
      </c>
      <c r="L26" s="25">
        <v>76.20064034151548</v>
      </c>
      <c r="M26" s="24">
        <v>-223</v>
      </c>
      <c r="N26" s="29">
        <v>737</v>
      </c>
      <c r="O26" s="29">
        <v>740</v>
      </c>
      <c r="P26" s="25">
        <v>100.40705563093624</v>
      </c>
      <c r="Q26" s="24">
        <v>3</v>
      </c>
      <c r="R26" s="30">
        <v>109</v>
      </c>
      <c r="S26" s="29">
        <v>212</v>
      </c>
      <c r="T26" s="25" t="s">
        <v>120</v>
      </c>
      <c r="U26" s="24">
        <v>103</v>
      </c>
      <c r="V26" s="25">
        <v>14.8</v>
      </c>
      <c r="W26" s="25">
        <v>28.6</v>
      </c>
      <c r="X26" s="25">
        <v>13.8</v>
      </c>
      <c r="Y26" s="29">
        <v>171</v>
      </c>
      <c r="Z26" s="30">
        <v>187</v>
      </c>
      <c r="AA26" s="25">
        <v>109.35672514619883</v>
      </c>
      <c r="AB26" s="24">
        <v>16</v>
      </c>
      <c r="AC26" s="29">
        <v>2139</v>
      </c>
      <c r="AD26" s="29">
        <v>2261</v>
      </c>
      <c r="AE26" s="26">
        <f t="shared" si="0"/>
        <v>105.70359981299673</v>
      </c>
      <c r="AF26" s="24">
        <f t="shared" si="1"/>
        <v>122</v>
      </c>
      <c r="AG26" s="29">
        <v>1378</v>
      </c>
      <c r="AH26" s="29">
        <v>1200</v>
      </c>
      <c r="AI26" s="25">
        <f t="shared" si="2"/>
        <v>87.08272859216255</v>
      </c>
      <c r="AJ26" s="24">
        <f t="shared" si="3"/>
        <v>-178</v>
      </c>
      <c r="AK26" s="29">
        <v>366</v>
      </c>
      <c r="AL26" s="72">
        <v>596</v>
      </c>
      <c r="AM26" s="25">
        <f t="shared" si="4"/>
        <v>162.8415300546448</v>
      </c>
      <c r="AN26" s="24">
        <f t="shared" si="5"/>
        <v>230</v>
      </c>
      <c r="AO26" s="29">
        <v>172</v>
      </c>
      <c r="AP26" s="29">
        <v>253</v>
      </c>
      <c r="AQ26" s="25">
        <v>147.09302325581396</v>
      </c>
      <c r="AR26" s="24">
        <v>81</v>
      </c>
      <c r="AS26" s="31">
        <v>102</v>
      </c>
      <c r="AT26" s="31">
        <v>109</v>
      </c>
      <c r="AU26" s="27">
        <v>106.9</v>
      </c>
      <c r="AV26" s="24">
        <v>7</v>
      </c>
      <c r="AW26" s="32">
        <v>721</v>
      </c>
      <c r="AX26" s="29">
        <v>750</v>
      </c>
      <c r="AY26" s="26">
        <v>104</v>
      </c>
      <c r="AZ26" s="24">
        <v>29</v>
      </c>
      <c r="BA26" s="24">
        <v>644</v>
      </c>
      <c r="BB26" s="24">
        <v>526</v>
      </c>
      <c r="BC26" s="24">
        <v>81.67701863354037</v>
      </c>
      <c r="BD26" s="24">
        <v>-118</v>
      </c>
      <c r="BE26" s="29">
        <v>551</v>
      </c>
      <c r="BF26" s="29">
        <v>442</v>
      </c>
      <c r="BG26" s="26">
        <v>80.21778584392014</v>
      </c>
      <c r="BH26" s="24">
        <v>-109</v>
      </c>
      <c r="BI26" s="29">
        <v>518</v>
      </c>
      <c r="BJ26" s="29">
        <v>396</v>
      </c>
      <c r="BK26" s="26">
        <v>76.44787644787645</v>
      </c>
      <c r="BL26" s="24">
        <v>-122</v>
      </c>
      <c r="BM26" s="73">
        <v>2678.8732394366198</v>
      </c>
      <c r="BN26" s="29">
        <v>3588.63</v>
      </c>
      <c r="BO26" s="25">
        <v>134</v>
      </c>
      <c r="BP26" s="29">
        <v>3</v>
      </c>
      <c r="BQ26" s="29">
        <v>7</v>
      </c>
      <c r="BR26" s="25" t="s">
        <v>180</v>
      </c>
      <c r="BS26" s="24">
        <v>4</v>
      </c>
      <c r="BT26" s="29">
        <v>4291</v>
      </c>
      <c r="BU26" s="29">
        <v>5230.14</v>
      </c>
      <c r="BV26" s="25">
        <v>121.9</v>
      </c>
      <c r="BW26" s="24">
        <v>939.1400000000003</v>
      </c>
    </row>
    <row r="27" spans="1:75" s="18" customFormat="1" ht="18.75" customHeight="1">
      <c r="A27" s="28" t="s">
        <v>97</v>
      </c>
      <c r="B27" s="197">
        <v>1986</v>
      </c>
      <c r="C27" s="200">
        <v>2036</v>
      </c>
      <c r="D27" s="199">
        <v>102.51762336354481</v>
      </c>
      <c r="E27" s="196">
        <v>50</v>
      </c>
      <c r="F27" s="29">
        <v>1771</v>
      </c>
      <c r="G27" s="72">
        <v>1796</v>
      </c>
      <c r="H27" s="25">
        <v>101.41163184641447</v>
      </c>
      <c r="I27" s="24">
        <v>25</v>
      </c>
      <c r="J27" s="29">
        <v>1115</v>
      </c>
      <c r="K27" s="29">
        <v>1107</v>
      </c>
      <c r="L27" s="25">
        <v>99.28251121076234</v>
      </c>
      <c r="M27" s="24">
        <v>-8</v>
      </c>
      <c r="N27" s="29">
        <v>787</v>
      </c>
      <c r="O27" s="29">
        <v>809</v>
      </c>
      <c r="P27" s="25">
        <v>102.79542566709021</v>
      </c>
      <c r="Q27" s="24">
        <v>22</v>
      </c>
      <c r="R27" s="30">
        <v>146</v>
      </c>
      <c r="S27" s="29">
        <v>169</v>
      </c>
      <c r="T27" s="25">
        <v>115.75342465753424</v>
      </c>
      <c r="U27" s="24">
        <v>23</v>
      </c>
      <c r="V27" s="25">
        <v>18.6</v>
      </c>
      <c r="W27" s="25">
        <v>20.9</v>
      </c>
      <c r="X27" s="25">
        <v>2.299999999999997</v>
      </c>
      <c r="Y27" s="29">
        <v>270</v>
      </c>
      <c r="Z27" s="30">
        <v>250</v>
      </c>
      <c r="AA27" s="25">
        <v>92.5925925925926</v>
      </c>
      <c r="AB27" s="24">
        <v>-20</v>
      </c>
      <c r="AC27" s="29">
        <v>3620</v>
      </c>
      <c r="AD27" s="29">
        <v>3268</v>
      </c>
      <c r="AE27" s="26">
        <f t="shared" si="0"/>
        <v>90.27624309392264</v>
      </c>
      <c r="AF27" s="24">
        <f t="shared" si="1"/>
        <v>-352</v>
      </c>
      <c r="AG27" s="29">
        <v>1756</v>
      </c>
      <c r="AH27" s="29">
        <v>1784</v>
      </c>
      <c r="AI27" s="25">
        <f t="shared" si="2"/>
        <v>101.59453302961276</v>
      </c>
      <c r="AJ27" s="24">
        <f t="shared" si="3"/>
        <v>28</v>
      </c>
      <c r="AK27" s="29">
        <v>1332</v>
      </c>
      <c r="AL27" s="72">
        <v>1006</v>
      </c>
      <c r="AM27" s="25">
        <f t="shared" si="4"/>
        <v>75.52552552552552</v>
      </c>
      <c r="AN27" s="24">
        <f t="shared" si="5"/>
        <v>-326</v>
      </c>
      <c r="AO27" s="29">
        <v>189</v>
      </c>
      <c r="AP27" s="29">
        <v>273</v>
      </c>
      <c r="AQ27" s="25">
        <v>144.44444444444443</v>
      </c>
      <c r="AR27" s="24">
        <v>84</v>
      </c>
      <c r="AS27" s="31">
        <v>146</v>
      </c>
      <c r="AT27" s="31">
        <v>138</v>
      </c>
      <c r="AU27" s="27">
        <v>94.5</v>
      </c>
      <c r="AV27" s="24">
        <v>-8</v>
      </c>
      <c r="AW27" s="32">
        <v>761</v>
      </c>
      <c r="AX27" s="29">
        <v>785</v>
      </c>
      <c r="AY27" s="26">
        <v>103.2</v>
      </c>
      <c r="AZ27" s="24">
        <v>24</v>
      </c>
      <c r="BA27" s="24">
        <v>724</v>
      </c>
      <c r="BB27" s="24">
        <v>729</v>
      </c>
      <c r="BC27" s="24">
        <v>100.69060773480662</v>
      </c>
      <c r="BD27" s="24">
        <v>5</v>
      </c>
      <c r="BE27" s="29">
        <v>689</v>
      </c>
      <c r="BF27" s="29">
        <v>683</v>
      </c>
      <c r="BG27" s="26">
        <v>99.12917271407838</v>
      </c>
      <c r="BH27" s="24">
        <v>-6</v>
      </c>
      <c r="BI27" s="29">
        <v>630</v>
      </c>
      <c r="BJ27" s="29">
        <v>624</v>
      </c>
      <c r="BK27" s="26">
        <v>99.04761904761905</v>
      </c>
      <c r="BL27" s="24">
        <v>-6</v>
      </c>
      <c r="BM27" s="73">
        <v>2455.8673469387754</v>
      </c>
      <c r="BN27" s="29">
        <v>3111.17</v>
      </c>
      <c r="BO27" s="25">
        <v>126.7</v>
      </c>
      <c r="BP27" s="29">
        <v>9</v>
      </c>
      <c r="BQ27" s="29">
        <v>10</v>
      </c>
      <c r="BR27" s="25">
        <v>111.1</v>
      </c>
      <c r="BS27" s="24">
        <v>1</v>
      </c>
      <c r="BT27" s="29">
        <v>4308.11</v>
      </c>
      <c r="BU27" s="29">
        <v>6261.9</v>
      </c>
      <c r="BV27" s="25">
        <v>145.4</v>
      </c>
      <c r="BW27" s="24">
        <v>1953.79</v>
      </c>
    </row>
    <row r="28" spans="1:75" s="18" customFormat="1" ht="18.75" customHeight="1">
      <c r="A28" s="28" t="s">
        <v>109</v>
      </c>
      <c r="B28" s="197">
        <v>2509</v>
      </c>
      <c r="C28" s="200">
        <v>2696</v>
      </c>
      <c r="D28" s="199">
        <v>107.45316859306497</v>
      </c>
      <c r="E28" s="196">
        <v>187</v>
      </c>
      <c r="F28" s="29">
        <v>1603</v>
      </c>
      <c r="G28" s="72">
        <v>1633</v>
      </c>
      <c r="H28" s="25">
        <v>101.8714909544604</v>
      </c>
      <c r="I28" s="24">
        <v>30</v>
      </c>
      <c r="J28" s="29">
        <v>964</v>
      </c>
      <c r="K28" s="29">
        <v>979</v>
      </c>
      <c r="L28" s="25">
        <v>101.55601659751036</v>
      </c>
      <c r="M28" s="24">
        <v>15</v>
      </c>
      <c r="N28" s="29">
        <v>875</v>
      </c>
      <c r="O28" s="29">
        <v>878</v>
      </c>
      <c r="P28" s="25">
        <v>100.34285714285713</v>
      </c>
      <c r="Q28" s="24">
        <v>3</v>
      </c>
      <c r="R28" s="30">
        <v>285</v>
      </c>
      <c r="S28" s="29">
        <v>311</v>
      </c>
      <c r="T28" s="25">
        <v>109.12280701754386</v>
      </c>
      <c r="U28" s="24">
        <v>26</v>
      </c>
      <c r="V28" s="25">
        <v>32.6</v>
      </c>
      <c r="W28" s="25">
        <v>35.4</v>
      </c>
      <c r="X28" s="25">
        <v>2.799999999999997</v>
      </c>
      <c r="Y28" s="29">
        <v>190</v>
      </c>
      <c r="Z28" s="30">
        <v>165</v>
      </c>
      <c r="AA28" s="25">
        <v>86.8421052631579</v>
      </c>
      <c r="AB28" s="24">
        <v>-25</v>
      </c>
      <c r="AC28" s="29">
        <v>2574</v>
      </c>
      <c r="AD28" s="29">
        <v>2627</v>
      </c>
      <c r="AE28" s="26">
        <f t="shared" si="0"/>
        <v>102.05905205905206</v>
      </c>
      <c r="AF28" s="24">
        <f t="shared" si="1"/>
        <v>53</v>
      </c>
      <c r="AG28" s="29">
        <v>1520</v>
      </c>
      <c r="AH28" s="29">
        <v>1562</v>
      </c>
      <c r="AI28" s="25">
        <f t="shared" si="2"/>
        <v>102.76315789473685</v>
      </c>
      <c r="AJ28" s="24">
        <f t="shared" si="3"/>
        <v>42</v>
      </c>
      <c r="AK28" s="29">
        <v>658</v>
      </c>
      <c r="AL28" s="72">
        <v>623</v>
      </c>
      <c r="AM28" s="25">
        <f t="shared" si="4"/>
        <v>94.68085106382979</v>
      </c>
      <c r="AN28" s="24">
        <f t="shared" si="5"/>
        <v>-35</v>
      </c>
      <c r="AO28" s="29">
        <v>365</v>
      </c>
      <c r="AP28" s="29">
        <v>319</v>
      </c>
      <c r="AQ28" s="25">
        <v>87.3972602739726</v>
      </c>
      <c r="AR28" s="24">
        <v>-46</v>
      </c>
      <c r="AS28" s="31">
        <v>166</v>
      </c>
      <c r="AT28" s="31">
        <v>171</v>
      </c>
      <c r="AU28" s="27">
        <v>103</v>
      </c>
      <c r="AV28" s="24">
        <v>5</v>
      </c>
      <c r="AW28" s="32">
        <v>923</v>
      </c>
      <c r="AX28" s="29">
        <v>892</v>
      </c>
      <c r="AY28" s="26">
        <v>96.6</v>
      </c>
      <c r="AZ28" s="24">
        <v>-31</v>
      </c>
      <c r="BA28" s="24">
        <v>1493</v>
      </c>
      <c r="BB28" s="24">
        <v>1419</v>
      </c>
      <c r="BC28" s="24">
        <v>95.04353650368385</v>
      </c>
      <c r="BD28" s="24">
        <v>-74</v>
      </c>
      <c r="BE28" s="29">
        <v>654</v>
      </c>
      <c r="BF28" s="29">
        <v>650</v>
      </c>
      <c r="BG28" s="26">
        <v>99.38837920489296</v>
      </c>
      <c r="BH28" s="24">
        <v>-4</v>
      </c>
      <c r="BI28" s="29">
        <v>574</v>
      </c>
      <c r="BJ28" s="29">
        <v>576</v>
      </c>
      <c r="BK28" s="26">
        <v>100.34843205574913</v>
      </c>
      <c r="BL28" s="24">
        <v>2</v>
      </c>
      <c r="BM28" s="73">
        <v>2528.7323943661972</v>
      </c>
      <c r="BN28" s="29">
        <v>3165.36</v>
      </c>
      <c r="BO28" s="25">
        <v>125.2</v>
      </c>
      <c r="BP28" s="29">
        <v>12</v>
      </c>
      <c r="BQ28" s="29">
        <v>8</v>
      </c>
      <c r="BR28" s="25">
        <v>66.7</v>
      </c>
      <c r="BS28" s="24">
        <v>-4</v>
      </c>
      <c r="BT28" s="29">
        <v>4297.24</v>
      </c>
      <c r="BU28" s="29">
        <v>4976.88</v>
      </c>
      <c r="BV28" s="25">
        <v>115.8</v>
      </c>
      <c r="BW28" s="24">
        <v>679.6400000000003</v>
      </c>
    </row>
    <row r="29" spans="1:75" s="18" customFormat="1" ht="18.75" customHeight="1">
      <c r="A29" s="28" t="s">
        <v>98</v>
      </c>
      <c r="B29" s="197">
        <v>1839</v>
      </c>
      <c r="C29" s="200">
        <v>2038</v>
      </c>
      <c r="D29" s="199">
        <v>110.82109842305601</v>
      </c>
      <c r="E29" s="196">
        <v>199</v>
      </c>
      <c r="F29" s="29">
        <v>1443</v>
      </c>
      <c r="G29" s="72">
        <v>1599</v>
      </c>
      <c r="H29" s="25">
        <v>110.8108108108108</v>
      </c>
      <c r="I29" s="24">
        <v>156</v>
      </c>
      <c r="J29" s="29">
        <v>957</v>
      </c>
      <c r="K29" s="29">
        <v>1060</v>
      </c>
      <c r="L29" s="25">
        <v>110.76280041797284</v>
      </c>
      <c r="M29" s="24">
        <v>103</v>
      </c>
      <c r="N29" s="29">
        <v>696</v>
      </c>
      <c r="O29" s="29">
        <v>720</v>
      </c>
      <c r="P29" s="25">
        <v>103.44827586206897</v>
      </c>
      <c r="Q29" s="24">
        <v>24</v>
      </c>
      <c r="R29" s="30">
        <v>165</v>
      </c>
      <c r="S29" s="29">
        <v>140</v>
      </c>
      <c r="T29" s="84">
        <v>84.84848484848484</v>
      </c>
      <c r="U29" s="24">
        <v>-25</v>
      </c>
      <c r="V29" s="25">
        <v>23.7</v>
      </c>
      <c r="W29" s="25">
        <v>19.4</v>
      </c>
      <c r="X29" s="25">
        <v>-4.300000000000001</v>
      </c>
      <c r="Y29" s="29">
        <v>201</v>
      </c>
      <c r="Z29" s="30">
        <v>201</v>
      </c>
      <c r="AA29" s="25">
        <v>100</v>
      </c>
      <c r="AB29" s="24">
        <v>0</v>
      </c>
      <c r="AC29" s="29">
        <v>2063</v>
      </c>
      <c r="AD29" s="29">
        <v>2430</v>
      </c>
      <c r="AE29" s="26">
        <f t="shared" si="0"/>
        <v>117.78962675714979</v>
      </c>
      <c r="AF29" s="24">
        <f t="shared" si="1"/>
        <v>367</v>
      </c>
      <c r="AG29" s="29">
        <v>1399</v>
      </c>
      <c r="AH29" s="29">
        <v>1570</v>
      </c>
      <c r="AI29" s="25">
        <f t="shared" si="2"/>
        <v>112.22301644031451</v>
      </c>
      <c r="AJ29" s="24">
        <f t="shared" si="3"/>
        <v>171</v>
      </c>
      <c r="AK29" s="29">
        <v>389</v>
      </c>
      <c r="AL29" s="72">
        <v>589</v>
      </c>
      <c r="AM29" s="25">
        <f t="shared" si="4"/>
        <v>151.413881748072</v>
      </c>
      <c r="AN29" s="24">
        <f t="shared" si="5"/>
        <v>200</v>
      </c>
      <c r="AO29" s="29">
        <v>209</v>
      </c>
      <c r="AP29" s="29">
        <v>209</v>
      </c>
      <c r="AQ29" s="25">
        <v>100</v>
      </c>
      <c r="AR29" s="24">
        <v>0</v>
      </c>
      <c r="AS29" s="31">
        <v>137</v>
      </c>
      <c r="AT29" s="31">
        <v>148</v>
      </c>
      <c r="AU29" s="27">
        <v>108</v>
      </c>
      <c r="AV29" s="24">
        <v>11</v>
      </c>
      <c r="AW29" s="32">
        <v>761</v>
      </c>
      <c r="AX29" s="29">
        <v>845</v>
      </c>
      <c r="AY29" s="26">
        <v>111</v>
      </c>
      <c r="AZ29" s="24">
        <v>84</v>
      </c>
      <c r="BA29" s="24">
        <v>827</v>
      </c>
      <c r="BB29" s="24">
        <v>982</v>
      </c>
      <c r="BC29" s="24">
        <v>118.74244256348247</v>
      </c>
      <c r="BD29" s="24">
        <v>155</v>
      </c>
      <c r="BE29" s="29">
        <v>539</v>
      </c>
      <c r="BF29" s="29">
        <v>558</v>
      </c>
      <c r="BG29" s="26">
        <v>103.52504638218925</v>
      </c>
      <c r="BH29" s="24">
        <v>19</v>
      </c>
      <c r="BI29" s="29">
        <v>468</v>
      </c>
      <c r="BJ29" s="29">
        <v>506</v>
      </c>
      <c r="BK29" s="26">
        <v>108.11965811965811</v>
      </c>
      <c r="BL29" s="24">
        <v>38</v>
      </c>
      <c r="BM29" s="73">
        <v>2745.8333333333335</v>
      </c>
      <c r="BN29" s="29">
        <v>3573.98</v>
      </c>
      <c r="BO29" s="25">
        <v>130.2</v>
      </c>
      <c r="BP29" s="29">
        <v>15</v>
      </c>
      <c r="BQ29" s="29">
        <v>17</v>
      </c>
      <c r="BR29" s="25">
        <v>113.3</v>
      </c>
      <c r="BS29" s="24">
        <v>2</v>
      </c>
      <c r="BT29" s="29">
        <v>5167.67</v>
      </c>
      <c r="BU29" s="29">
        <v>4907.76</v>
      </c>
      <c r="BV29" s="25">
        <v>95</v>
      </c>
      <c r="BW29" s="24">
        <v>-259.90999999999985</v>
      </c>
    </row>
    <row r="30" spans="1:75" s="18" customFormat="1" ht="18.75" customHeight="1">
      <c r="A30" s="28" t="s">
        <v>99</v>
      </c>
      <c r="B30" s="197">
        <v>2489</v>
      </c>
      <c r="C30" s="200">
        <v>2552</v>
      </c>
      <c r="D30" s="199">
        <v>102.53113700281237</v>
      </c>
      <c r="E30" s="196">
        <v>63</v>
      </c>
      <c r="F30" s="29">
        <v>2052</v>
      </c>
      <c r="G30" s="72">
        <v>1965</v>
      </c>
      <c r="H30" s="25">
        <v>95.76023391812866</v>
      </c>
      <c r="I30" s="24">
        <v>-87</v>
      </c>
      <c r="J30" s="29">
        <v>1354</v>
      </c>
      <c r="K30" s="29">
        <v>1296</v>
      </c>
      <c r="L30" s="25">
        <v>95.71639586410635</v>
      </c>
      <c r="M30" s="24">
        <v>-58</v>
      </c>
      <c r="N30" s="29">
        <v>869</v>
      </c>
      <c r="O30" s="29">
        <v>876</v>
      </c>
      <c r="P30" s="25">
        <v>100.80552359033372</v>
      </c>
      <c r="Q30" s="24">
        <v>7</v>
      </c>
      <c r="R30" s="30">
        <v>158</v>
      </c>
      <c r="S30" s="29">
        <v>182</v>
      </c>
      <c r="T30" s="25">
        <v>115.18987341772151</v>
      </c>
      <c r="U30" s="24">
        <v>24</v>
      </c>
      <c r="V30" s="25">
        <v>18.2</v>
      </c>
      <c r="W30" s="25">
        <v>20.8</v>
      </c>
      <c r="X30" s="25">
        <v>2.6000000000000014</v>
      </c>
      <c r="Y30" s="29">
        <v>323</v>
      </c>
      <c r="Z30" s="30">
        <v>327</v>
      </c>
      <c r="AA30" s="25">
        <v>101.23839009287924</v>
      </c>
      <c r="AB30" s="24">
        <v>4</v>
      </c>
      <c r="AC30" s="29">
        <v>3745</v>
      </c>
      <c r="AD30" s="29">
        <v>4270</v>
      </c>
      <c r="AE30" s="26">
        <f t="shared" si="0"/>
        <v>114.01869158878503</v>
      </c>
      <c r="AF30" s="24">
        <f t="shared" si="1"/>
        <v>525</v>
      </c>
      <c r="AG30" s="29">
        <v>1984</v>
      </c>
      <c r="AH30" s="29">
        <v>1906</v>
      </c>
      <c r="AI30" s="25">
        <f t="shared" si="2"/>
        <v>96.06854838709677</v>
      </c>
      <c r="AJ30" s="24">
        <f t="shared" si="3"/>
        <v>-78</v>
      </c>
      <c r="AK30" s="29">
        <v>1022</v>
      </c>
      <c r="AL30" s="72">
        <v>1372</v>
      </c>
      <c r="AM30" s="25">
        <f t="shared" si="4"/>
        <v>134.24657534246575</v>
      </c>
      <c r="AN30" s="24">
        <f t="shared" si="5"/>
        <v>350</v>
      </c>
      <c r="AO30" s="29">
        <v>174</v>
      </c>
      <c r="AP30" s="29">
        <v>137</v>
      </c>
      <c r="AQ30" s="25">
        <v>78.73563218390804</v>
      </c>
      <c r="AR30" s="24">
        <v>-37</v>
      </c>
      <c r="AS30" s="31">
        <v>151</v>
      </c>
      <c r="AT30" s="31">
        <v>182</v>
      </c>
      <c r="AU30" s="27">
        <v>120.5</v>
      </c>
      <c r="AV30" s="24">
        <v>31</v>
      </c>
      <c r="AW30" s="32">
        <v>1067</v>
      </c>
      <c r="AX30" s="29">
        <v>1076</v>
      </c>
      <c r="AY30" s="26">
        <v>100.8</v>
      </c>
      <c r="AZ30" s="24">
        <v>9</v>
      </c>
      <c r="BA30" s="24">
        <v>1094</v>
      </c>
      <c r="BB30" s="24">
        <v>1221</v>
      </c>
      <c r="BC30" s="24">
        <v>111.60877513711152</v>
      </c>
      <c r="BD30" s="24">
        <v>127</v>
      </c>
      <c r="BE30" s="29">
        <v>669</v>
      </c>
      <c r="BF30" s="29">
        <v>636</v>
      </c>
      <c r="BG30" s="26">
        <v>95.06726457399103</v>
      </c>
      <c r="BH30" s="24">
        <v>-33</v>
      </c>
      <c r="BI30" s="29">
        <v>592</v>
      </c>
      <c r="BJ30" s="29">
        <v>598</v>
      </c>
      <c r="BK30" s="26">
        <v>101.01351351351352</v>
      </c>
      <c r="BL30" s="24">
        <v>6</v>
      </c>
      <c r="BM30" s="73">
        <v>2343.1472081218276</v>
      </c>
      <c r="BN30" s="29">
        <v>3359.57</v>
      </c>
      <c r="BO30" s="25">
        <v>143.4</v>
      </c>
      <c r="BP30" s="29">
        <v>0</v>
      </c>
      <c r="BQ30" s="29">
        <v>0</v>
      </c>
      <c r="BR30" s="25" t="s">
        <v>185</v>
      </c>
      <c r="BS30" s="24">
        <v>0</v>
      </c>
      <c r="BT30" s="29">
        <v>0</v>
      </c>
      <c r="BU30" s="29">
        <v>0</v>
      </c>
      <c r="BV30" s="25" t="s">
        <v>185</v>
      </c>
      <c r="BW30" s="24">
        <v>0</v>
      </c>
    </row>
    <row r="31" spans="1:75" s="35" customFormat="1" ht="18.75" customHeight="1">
      <c r="A31" s="28" t="s">
        <v>110</v>
      </c>
      <c r="B31" s="197">
        <v>1997</v>
      </c>
      <c r="C31" s="200">
        <v>1979</v>
      </c>
      <c r="D31" s="199">
        <v>99.09864797195793</v>
      </c>
      <c r="E31" s="196">
        <v>-18</v>
      </c>
      <c r="F31" s="29">
        <v>1760</v>
      </c>
      <c r="G31" s="72">
        <v>1729</v>
      </c>
      <c r="H31" s="25">
        <v>98.23863636363637</v>
      </c>
      <c r="I31" s="24">
        <v>-31</v>
      </c>
      <c r="J31" s="29">
        <v>1046</v>
      </c>
      <c r="K31" s="29">
        <v>1131</v>
      </c>
      <c r="L31" s="25">
        <v>108.12619502868068</v>
      </c>
      <c r="M31" s="24">
        <v>85</v>
      </c>
      <c r="N31" s="29">
        <v>786</v>
      </c>
      <c r="O31" s="29">
        <v>699</v>
      </c>
      <c r="P31" s="25">
        <v>88.93129770992367</v>
      </c>
      <c r="Q31" s="24">
        <v>-87</v>
      </c>
      <c r="R31" s="30">
        <v>105</v>
      </c>
      <c r="S31" s="29">
        <v>112</v>
      </c>
      <c r="T31" s="25">
        <v>106.66666666666667</v>
      </c>
      <c r="U31" s="24">
        <v>7</v>
      </c>
      <c r="V31" s="25">
        <v>13.4</v>
      </c>
      <c r="W31" s="25">
        <v>16</v>
      </c>
      <c r="X31" s="25">
        <v>2.5999999999999996</v>
      </c>
      <c r="Y31" s="29">
        <v>228</v>
      </c>
      <c r="Z31" s="30">
        <v>213</v>
      </c>
      <c r="AA31" s="25">
        <v>93.42105263157895</v>
      </c>
      <c r="AB31" s="24">
        <v>-15</v>
      </c>
      <c r="AC31" s="29">
        <v>2693</v>
      </c>
      <c r="AD31" s="29">
        <v>2847</v>
      </c>
      <c r="AE31" s="26">
        <f t="shared" si="0"/>
        <v>105.71852952098031</v>
      </c>
      <c r="AF31" s="24">
        <f t="shared" si="1"/>
        <v>154</v>
      </c>
      <c r="AG31" s="29">
        <v>1754</v>
      </c>
      <c r="AH31" s="29">
        <v>1723</v>
      </c>
      <c r="AI31" s="25">
        <f t="shared" si="2"/>
        <v>98.23261117445838</v>
      </c>
      <c r="AJ31" s="24">
        <f t="shared" si="3"/>
        <v>-31</v>
      </c>
      <c r="AK31" s="29">
        <v>613</v>
      </c>
      <c r="AL31" s="72">
        <v>773</v>
      </c>
      <c r="AM31" s="25">
        <f t="shared" si="4"/>
        <v>126.10114192495922</v>
      </c>
      <c r="AN31" s="24">
        <f t="shared" si="5"/>
        <v>160</v>
      </c>
      <c r="AO31" s="29">
        <v>149</v>
      </c>
      <c r="AP31" s="29">
        <v>106</v>
      </c>
      <c r="AQ31" s="25">
        <v>71.14093959731544</v>
      </c>
      <c r="AR31" s="24">
        <v>-43</v>
      </c>
      <c r="AS31" s="31">
        <v>175</v>
      </c>
      <c r="AT31" s="31">
        <v>170</v>
      </c>
      <c r="AU31" s="27">
        <v>97.1</v>
      </c>
      <c r="AV31" s="24">
        <v>-5</v>
      </c>
      <c r="AW31" s="32">
        <v>838</v>
      </c>
      <c r="AX31" s="29">
        <v>777</v>
      </c>
      <c r="AY31" s="26">
        <v>92.7</v>
      </c>
      <c r="AZ31" s="24">
        <v>-61</v>
      </c>
      <c r="BA31" s="24">
        <v>724</v>
      </c>
      <c r="BB31" s="24">
        <v>818</v>
      </c>
      <c r="BC31" s="24">
        <v>112.98342541436463</v>
      </c>
      <c r="BD31" s="24">
        <v>94</v>
      </c>
      <c r="BE31" s="29">
        <v>598</v>
      </c>
      <c r="BF31" s="29">
        <v>684</v>
      </c>
      <c r="BG31" s="26">
        <v>114.38127090301002</v>
      </c>
      <c r="BH31" s="24">
        <v>86</v>
      </c>
      <c r="BI31" s="29">
        <v>531</v>
      </c>
      <c r="BJ31" s="29">
        <v>602</v>
      </c>
      <c r="BK31" s="26">
        <v>113.37099811676083</v>
      </c>
      <c r="BL31" s="24">
        <v>71</v>
      </c>
      <c r="BM31" s="73">
        <v>3489.25</v>
      </c>
      <c r="BN31" s="29">
        <v>4249.78</v>
      </c>
      <c r="BO31" s="25">
        <v>121.8</v>
      </c>
      <c r="BP31" s="29">
        <v>34</v>
      </c>
      <c r="BQ31" s="29">
        <v>27</v>
      </c>
      <c r="BR31" s="25">
        <v>79.4</v>
      </c>
      <c r="BS31" s="24">
        <v>-7</v>
      </c>
      <c r="BT31" s="29">
        <v>4860.15</v>
      </c>
      <c r="BU31" s="29">
        <v>6026.37</v>
      </c>
      <c r="BV31" s="25">
        <v>124</v>
      </c>
      <c r="BW31" s="24">
        <v>1166.2200000000003</v>
      </c>
    </row>
    <row r="32" spans="1:75" s="18" customFormat="1" ht="18.75" customHeight="1">
      <c r="A32" s="36" t="s">
        <v>100</v>
      </c>
      <c r="B32" s="197">
        <v>2973</v>
      </c>
      <c r="C32" s="200">
        <v>3048</v>
      </c>
      <c r="D32" s="199">
        <v>102.52270433905146</v>
      </c>
      <c r="E32" s="196">
        <v>75</v>
      </c>
      <c r="F32" s="29">
        <v>2164</v>
      </c>
      <c r="G32" s="72">
        <v>2197</v>
      </c>
      <c r="H32" s="25">
        <v>101.52495378927911</v>
      </c>
      <c r="I32" s="24">
        <v>33</v>
      </c>
      <c r="J32" s="29">
        <v>1396</v>
      </c>
      <c r="K32" s="29">
        <v>1364</v>
      </c>
      <c r="L32" s="25">
        <v>97.70773638968481</v>
      </c>
      <c r="M32" s="24">
        <v>-32</v>
      </c>
      <c r="N32" s="29">
        <v>998</v>
      </c>
      <c r="O32" s="29">
        <v>1027</v>
      </c>
      <c r="P32" s="25">
        <v>102.9058116232465</v>
      </c>
      <c r="Q32" s="24">
        <v>29</v>
      </c>
      <c r="R32" s="30">
        <v>365</v>
      </c>
      <c r="S32" s="29">
        <v>365</v>
      </c>
      <c r="T32" s="25">
        <v>100</v>
      </c>
      <c r="U32" s="24">
        <v>0</v>
      </c>
      <c r="V32" s="25">
        <v>36.6</v>
      </c>
      <c r="W32" s="25">
        <v>35.5</v>
      </c>
      <c r="X32" s="25">
        <v>-1.1000000000000014</v>
      </c>
      <c r="Y32" s="29">
        <v>237</v>
      </c>
      <c r="Z32" s="30">
        <v>251</v>
      </c>
      <c r="AA32" s="25">
        <v>105.90717299578058</v>
      </c>
      <c r="AB32" s="24">
        <v>14</v>
      </c>
      <c r="AC32" s="29">
        <v>3318</v>
      </c>
      <c r="AD32" s="29">
        <v>3400</v>
      </c>
      <c r="AE32" s="26">
        <f t="shared" si="0"/>
        <v>102.47136829415311</v>
      </c>
      <c r="AF32" s="24">
        <f t="shared" si="1"/>
        <v>82</v>
      </c>
      <c r="AG32" s="29">
        <v>2039</v>
      </c>
      <c r="AH32" s="29">
        <v>2011</v>
      </c>
      <c r="AI32" s="25">
        <f t="shared" si="2"/>
        <v>98.62677783227072</v>
      </c>
      <c r="AJ32" s="24">
        <f t="shared" si="3"/>
        <v>-28</v>
      </c>
      <c r="AK32" s="29">
        <v>729</v>
      </c>
      <c r="AL32" s="72">
        <v>968</v>
      </c>
      <c r="AM32" s="25">
        <f t="shared" si="4"/>
        <v>132.7846364883402</v>
      </c>
      <c r="AN32" s="24">
        <f t="shared" si="5"/>
        <v>239</v>
      </c>
      <c r="AO32" s="29">
        <v>78</v>
      </c>
      <c r="AP32" s="29">
        <v>53</v>
      </c>
      <c r="AQ32" s="25">
        <v>67.94871794871796</v>
      </c>
      <c r="AR32" s="24">
        <v>-25</v>
      </c>
      <c r="AS32" s="31">
        <v>273</v>
      </c>
      <c r="AT32" s="31">
        <v>263</v>
      </c>
      <c r="AU32" s="27">
        <v>96.3</v>
      </c>
      <c r="AV32" s="24">
        <v>-10</v>
      </c>
      <c r="AW32" s="32">
        <v>1187</v>
      </c>
      <c r="AX32" s="29">
        <v>1188</v>
      </c>
      <c r="AY32" s="26">
        <v>100.1</v>
      </c>
      <c r="AZ32" s="24">
        <v>1</v>
      </c>
      <c r="BA32" s="24">
        <v>1252</v>
      </c>
      <c r="BB32" s="24">
        <v>1214</v>
      </c>
      <c r="BC32" s="24">
        <v>96.96485623003196</v>
      </c>
      <c r="BD32" s="24">
        <v>-38</v>
      </c>
      <c r="BE32" s="29">
        <v>833</v>
      </c>
      <c r="BF32" s="29">
        <v>750</v>
      </c>
      <c r="BG32" s="26">
        <v>90.03601440576232</v>
      </c>
      <c r="BH32" s="24">
        <v>-83</v>
      </c>
      <c r="BI32" s="29">
        <v>699</v>
      </c>
      <c r="BJ32" s="29">
        <v>667</v>
      </c>
      <c r="BK32" s="26">
        <v>95.42203147353362</v>
      </c>
      <c r="BL32" s="24">
        <v>-32</v>
      </c>
      <c r="BM32" s="73">
        <v>2841.4414414414414</v>
      </c>
      <c r="BN32" s="29">
        <v>3472.87</v>
      </c>
      <c r="BO32" s="25">
        <v>122.2</v>
      </c>
      <c r="BP32" s="29">
        <v>41</v>
      </c>
      <c r="BQ32" s="29">
        <v>36</v>
      </c>
      <c r="BR32" s="25">
        <v>87.8</v>
      </c>
      <c r="BS32" s="24">
        <v>-5</v>
      </c>
      <c r="BT32" s="29">
        <v>4046.96</v>
      </c>
      <c r="BU32" s="29">
        <v>5691.53</v>
      </c>
      <c r="BV32" s="25">
        <v>140.6</v>
      </c>
      <c r="BW32" s="24">
        <v>1644.5699999999997</v>
      </c>
    </row>
    <row r="33" spans="1:75" s="18" customFormat="1" ht="18.75" customHeight="1">
      <c r="A33" s="28" t="s">
        <v>101</v>
      </c>
      <c r="B33" s="197">
        <v>2308</v>
      </c>
      <c r="C33" s="200">
        <v>2774</v>
      </c>
      <c r="D33" s="199">
        <v>120.19064124783363</v>
      </c>
      <c r="E33" s="196">
        <v>466</v>
      </c>
      <c r="F33" s="29">
        <v>1556</v>
      </c>
      <c r="G33" s="72">
        <v>1677</v>
      </c>
      <c r="H33" s="25">
        <v>107.77634961439588</v>
      </c>
      <c r="I33" s="24">
        <v>121</v>
      </c>
      <c r="J33" s="29">
        <v>1127</v>
      </c>
      <c r="K33" s="29">
        <v>1161</v>
      </c>
      <c r="L33" s="25">
        <v>103.01685891748002</v>
      </c>
      <c r="M33" s="24">
        <v>34</v>
      </c>
      <c r="N33" s="29">
        <v>966</v>
      </c>
      <c r="O33" s="29">
        <v>1031</v>
      </c>
      <c r="P33" s="25">
        <v>106.72877846790891</v>
      </c>
      <c r="Q33" s="24">
        <v>65</v>
      </c>
      <c r="R33" s="30">
        <v>243</v>
      </c>
      <c r="S33" s="29">
        <v>363</v>
      </c>
      <c r="T33" s="25">
        <v>149.3827160493827</v>
      </c>
      <c r="U33" s="24">
        <v>120</v>
      </c>
      <c r="V33" s="25">
        <v>25.2</v>
      </c>
      <c r="W33" s="25">
        <v>35.2</v>
      </c>
      <c r="X33" s="25">
        <v>10.000000000000004</v>
      </c>
      <c r="Y33" s="29">
        <v>173</v>
      </c>
      <c r="Z33" s="30">
        <v>127</v>
      </c>
      <c r="AA33" s="25">
        <v>73.41040462427746</v>
      </c>
      <c r="AB33" s="24">
        <v>-46</v>
      </c>
      <c r="AC33" s="29">
        <v>3835</v>
      </c>
      <c r="AD33" s="29">
        <v>3508</v>
      </c>
      <c r="AE33" s="26">
        <f t="shared" si="0"/>
        <v>91.47327249022165</v>
      </c>
      <c r="AF33" s="24">
        <f t="shared" si="1"/>
        <v>-327</v>
      </c>
      <c r="AG33" s="29">
        <v>1501</v>
      </c>
      <c r="AH33" s="29">
        <v>1623</v>
      </c>
      <c r="AI33" s="25">
        <f t="shared" si="2"/>
        <v>108.12791472351766</v>
      </c>
      <c r="AJ33" s="24">
        <f t="shared" si="3"/>
        <v>122</v>
      </c>
      <c r="AK33" s="29">
        <v>1166</v>
      </c>
      <c r="AL33" s="72">
        <v>703</v>
      </c>
      <c r="AM33" s="25">
        <f t="shared" si="4"/>
        <v>60.291595197255575</v>
      </c>
      <c r="AN33" s="24">
        <f t="shared" si="5"/>
        <v>-463</v>
      </c>
      <c r="AO33" s="29">
        <v>59</v>
      </c>
      <c r="AP33" s="29">
        <v>54</v>
      </c>
      <c r="AQ33" s="25">
        <v>91.52542372881356</v>
      </c>
      <c r="AR33" s="24">
        <v>-5</v>
      </c>
      <c r="AS33" s="31">
        <v>245</v>
      </c>
      <c r="AT33" s="31">
        <v>245</v>
      </c>
      <c r="AU33" s="27">
        <v>100</v>
      </c>
      <c r="AV33" s="24">
        <v>0</v>
      </c>
      <c r="AW33" s="32">
        <v>1299</v>
      </c>
      <c r="AX33" s="29">
        <v>1393</v>
      </c>
      <c r="AY33" s="26">
        <v>107.2</v>
      </c>
      <c r="AZ33" s="24">
        <v>94</v>
      </c>
      <c r="BA33" s="24">
        <v>1245</v>
      </c>
      <c r="BB33" s="24">
        <v>1369</v>
      </c>
      <c r="BC33" s="24">
        <v>109.95983935742973</v>
      </c>
      <c r="BD33" s="24">
        <v>124</v>
      </c>
      <c r="BE33" s="29">
        <v>516</v>
      </c>
      <c r="BF33" s="29">
        <v>618</v>
      </c>
      <c r="BG33" s="26">
        <v>119.76744186046511</v>
      </c>
      <c r="BH33" s="24">
        <v>102</v>
      </c>
      <c r="BI33" s="29">
        <v>456</v>
      </c>
      <c r="BJ33" s="29">
        <v>540</v>
      </c>
      <c r="BK33" s="26">
        <v>118.42105263157893</v>
      </c>
      <c r="BL33" s="24">
        <v>84</v>
      </c>
      <c r="BM33" s="73">
        <v>2697.3856209150326</v>
      </c>
      <c r="BN33" s="29">
        <v>3505.24</v>
      </c>
      <c r="BO33" s="25">
        <v>129.9</v>
      </c>
      <c r="BP33" s="29">
        <v>54</v>
      </c>
      <c r="BQ33" s="29">
        <v>49</v>
      </c>
      <c r="BR33" s="25">
        <v>90.7</v>
      </c>
      <c r="BS33" s="24">
        <v>-5</v>
      </c>
      <c r="BT33" s="29">
        <v>6053.87</v>
      </c>
      <c r="BU33" s="29">
        <v>7246.16</v>
      </c>
      <c r="BV33" s="25">
        <v>119.7</v>
      </c>
      <c r="BW33" s="24">
        <v>1192.29</v>
      </c>
    </row>
    <row r="34" spans="1:75" s="18" customFormat="1" ht="18.75" customHeight="1">
      <c r="A34" s="28" t="s">
        <v>102</v>
      </c>
      <c r="B34" s="197">
        <v>1908</v>
      </c>
      <c r="C34" s="200">
        <v>2033</v>
      </c>
      <c r="D34" s="199">
        <v>106.55136268343814</v>
      </c>
      <c r="E34" s="196">
        <v>125</v>
      </c>
      <c r="F34" s="29">
        <v>1710</v>
      </c>
      <c r="G34" s="72">
        <v>1764</v>
      </c>
      <c r="H34" s="25">
        <v>103.15789473684211</v>
      </c>
      <c r="I34" s="24">
        <v>54</v>
      </c>
      <c r="J34" s="29">
        <v>1055</v>
      </c>
      <c r="K34" s="29">
        <v>1129</v>
      </c>
      <c r="L34" s="25">
        <v>107.01421800947868</v>
      </c>
      <c r="M34" s="24">
        <v>74</v>
      </c>
      <c r="N34" s="29">
        <v>659</v>
      </c>
      <c r="O34" s="29">
        <v>667</v>
      </c>
      <c r="P34" s="25">
        <v>101.21396054628224</v>
      </c>
      <c r="Q34" s="24">
        <v>8</v>
      </c>
      <c r="R34" s="30">
        <v>176</v>
      </c>
      <c r="S34" s="29">
        <v>240</v>
      </c>
      <c r="T34" s="25">
        <v>136.36363636363635</v>
      </c>
      <c r="U34" s="24">
        <v>64</v>
      </c>
      <c r="V34" s="25">
        <v>26.7</v>
      </c>
      <c r="W34" s="25">
        <v>36</v>
      </c>
      <c r="X34" s="25">
        <v>9.3</v>
      </c>
      <c r="Y34" s="29">
        <v>82</v>
      </c>
      <c r="Z34" s="30">
        <v>97</v>
      </c>
      <c r="AA34" s="25">
        <v>118.29268292682926</v>
      </c>
      <c r="AB34" s="24">
        <v>15</v>
      </c>
      <c r="AC34" s="29">
        <v>2575</v>
      </c>
      <c r="AD34" s="29">
        <v>2962</v>
      </c>
      <c r="AE34" s="26">
        <f t="shared" si="0"/>
        <v>115.02912621359222</v>
      </c>
      <c r="AF34" s="24">
        <f t="shared" si="1"/>
        <v>387</v>
      </c>
      <c r="AG34" s="29">
        <v>1613</v>
      </c>
      <c r="AH34" s="29">
        <v>1731</v>
      </c>
      <c r="AI34" s="25">
        <f t="shared" si="2"/>
        <v>107.31556106633602</v>
      </c>
      <c r="AJ34" s="24">
        <f t="shared" si="3"/>
        <v>118</v>
      </c>
      <c r="AK34" s="29">
        <v>587</v>
      </c>
      <c r="AL34" s="72">
        <v>628</v>
      </c>
      <c r="AM34" s="25">
        <f t="shared" si="4"/>
        <v>106.984667802385</v>
      </c>
      <c r="AN34" s="24">
        <f t="shared" si="5"/>
        <v>41</v>
      </c>
      <c r="AO34" s="29">
        <v>102</v>
      </c>
      <c r="AP34" s="29">
        <v>122</v>
      </c>
      <c r="AQ34" s="25">
        <v>119.6078431372549</v>
      </c>
      <c r="AR34" s="24">
        <v>20</v>
      </c>
      <c r="AS34" s="31">
        <v>126</v>
      </c>
      <c r="AT34" s="31">
        <v>128</v>
      </c>
      <c r="AU34" s="27">
        <v>101.6</v>
      </c>
      <c r="AV34" s="24">
        <v>2</v>
      </c>
      <c r="AW34" s="32">
        <v>650</v>
      </c>
      <c r="AX34" s="29">
        <v>626</v>
      </c>
      <c r="AY34" s="26">
        <v>96.3</v>
      </c>
      <c r="AZ34" s="24">
        <v>-24</v>
      </c>
      <c r="BA34" s="24">
        <v>646</v>
      </c>
      <c r="BB34" s="24">
        <v>697</v>
      </c>
      <c r="BC34" s="24">
        <v>107.89473684210526</v>
      </c>
      <c r="BD34" s="24">
        <v>51</v>
      </c>
      <c r="BE34" s="29">
        <v>635</v>
      </c>
      <c r="BF34" s="29">
        <v>681</v>
      </c>
      <c r="BG34" s="26">
        <v>107.24409448818896</v>
      </c>
      <c r="BH34" s="24">
        <v>46</v>
      </c>
      <c r="BI34" s="29">
        <v>562</v>
      </c>
      <c r="BJ34" s="29">
        <v>527</v>
      </c>
      <c r="BK34" s="26">
        <v>93.77224199288257</v>
      </c>
      <c r="BL34" s="24">
        <v>-35</v>
      </c>
      <c r="BM34" s="73">
        <v>1548.984198645598</v>
      </c>
      <c r="BN34" s="29">
        <v>2153.33</v>
      </c>
      <c r="BO34" s="25">
        <v>139</v>
      </c>
      <c r="BP34" s="29">
        <v>7</v>
      </c>
      <c r="BQ34" s="29">
        <v>7</v>
      </c>
      <c r="BR34" s="25">
        <v>100</v>
      </c>
      <c r="BS34" s="24">
        <v>0</v>
      </c>
      <c r="BT34" s="29">
        <v>4173</v>
      </c>
      <c r="BU34" s="29">
        <v>5813.81</v>
      </c>
      <c r="BV34" s="25">
        <v>139.3</v>
      </c>
      <c r="BW34" s="24">
        <v>1640.8100000000004</v>
      </c>
    </row>
    <row r="35" spans="1:75" s="37" customFormat="1" ht="18.75" customHeight="1">
      <c r="A35" s="28" t="s">
        <v>111</v>
      </c>
      <c r="B35" s="29">
        <v>1581</v>
      </c>
      <c r="C35" s="72">
        <v>1535</v>
      </c>
      <c r="D35" s="25">
        <v>97.09044908285895</v>
      </c>
      <c r="E35" s="24">
        <v>-46</v>
      </c>
      <c r="F35" s="29">
        <v>931</v>
      </c>
      <c r="G35" s="72">
        <v>884</v>
      </c>
      <c r="H35" s="25">
        <v>94.95166487647691</v>
      </c>
      <c r="I35" s="24">
        <v>-47</v>
      </c>
      <c r="J35" s="29">
        <v>610</v>
      </c>
      <c r="K35" s="29">
        <v>528</v>
      </c>
      <c r="L35" s="25">
        <v>86.55737704918033</v>
      </c>
      <c r="M35" s="24">
        <v>-82</v>
      </c>
      <c r="N35" s="29">
        <v>603</v>
      </c>
      <c r="O35" s="29">
        <v>562</v>
      </c>
      <c r="P35" s="25">
        <v>93.20066334991708</v>
      </c>
      <c r="Q35" s="24">
        <v>-41</v>
      </c>
      <c r="R35" s="30">
        <v>285</v>
      </c>
      <c r="S35" s="29">
        <v>273</v>
      </c>
      <c r="T35" s="25">
        <v>95.78947368421052</v>
      </c>
      <c r="U35" s="24">
        <v>-12</v>
      </c>
      <c r="V35" s="25">
        <v>47.3</v>
      </c>
      <c r="W35" s="25">
        <v>48.6</v>
      </c>
      <c r="X35" s="25">
        <v>1.3000000000000043</v>
      </c>
      <c r="Y35" s="29">
        <v>184</v>
      </c>
      <c r="Z35" s="30">
        <v>177</v>
      </c>
      <c r="AA35" s="25">
        <v>96.19565217391305</v>
      </c>
      <c r="AB35" s="24">
        <v>-7</v>
      </c>
      <c r="AC35" s="29">
        <v>2135</v>
      </c>
      <c r="AD35" s="29">
        <v>1906</v>
      </c>
      <c r="AE35" s="26">
        <f t="shared" si="0"/>
        <v>89.27400468384074</v>
      </c>
      <c r="AF35" s="24">
        <f t="shared" si="1"/>
        <v>-229</v>
      </c>
      <c r="AG35" s="29">
        <v>915</v>
      </c>
      <c r="AH35" s="29">
        <v>874</v>
      </c>
      <c r="AI35" s="25">
        <f t="shared" si="2"/>
        <v>95.51912568306011</v>
      </c>
      <c r="AJ35" s="24">
        <f t="shared" si="3"/>
        <v>-41</v>
      </c>
      <c r="AK35" s="29">
        <v>455</v>
      </c>
      <c r="AL35" s="72">
        <v>492</v>
      </c>
      <c r="AM35" s="25">
        <f t="shared" si="4"/>
        <v>108.13186813186813</v>
      </c>
      <c r="AN35" s="24">
        <f t="shared" si="5"/>
        <v>37</v>
      </c>
      <c r="AO35" s="29">
        <v>301</v>
      </c>
      <c r="AP35" s="29">
        <v>270</v>
      </c>
      <c r="AQ35" s="25">
        <v>89.70099667774086</v>
      </c>
      <c r="AR35" s="24">
        <v>-31</v>
      </c>
      <c r="AS35" s="31">
        <v>125</v>
      </c>
      <c r="AT35" s="31">
        <v>126</v>
      </c>
      <c r="AU35" s="27">
        <v>100.8</v>
      </c>
      <c r="AV35" s="24">
        <v>1</v>
      </c>
      <c r="AW35" s="32">
        <v>618</v>
      </c>
      <c r="AX35" s="29">
        <v>607</v>
      </c>
      <c r="AY35" s="26">
        <v>98.2</v>
      </c>
      <c r="AZ35" s="24">
        <v>-11</v>
      </c>
      <c r="BA35" s="24">
        <v>729</v>
      </c>
      <c r="BB35" s="24">
        <v>676</v>
      </c>
      <c r="BC35" s="24">
        <v>92.72976680384087</v>
      </c>
      <c r="BD35" s="24">
        <v>-53</v>
      </c>
      <c r="BE35" s="29">
        <v>356</v>
      </c>
      <c r="BF35" s="29">
        <v>317</v>
      </c>
      <c r="BG35" s="26">
        <v>89.04494382022472</v>
      </c>
      <c r="BH35" s="24">
        <v>-39</v>
      </c>
      <c r="BI35" s="29">
        <v>310</v>
      </c>
      <c r="BJ35" s="29">
        <v>270</v>
      </c>
      <c r="BK35" s="26">
        <v>87.09677419354838</v>
      </c>
      <c r="BL35" s="24">
        <v>-40</v>
      </c>
      <c r="BM35" s="73">
        <v>2585.8585858585857</v>
      </c>
      <c r="BN35" s="29">
        <v>3453.23</v>
      </c>
      <c r="BO35" s="25">
        <v>133.5</v>
      </c>
      <c r="BP35" s="29">
        <v>8</v>
      </c>
      <c r="BQ35" s="29">
        <v>5</v>
      </c>
      <c r="BR35" s="25">
        <v>62.5</v>
      </c>
      <c r="BS35" s="24">
        <v>-3</v>
      </c>
      <c r="BT35" s="29">
        <v>4173</v>
      </c>
      <c r="BU35" s="29">
        <v>4944.6</v>
      </c>
      <c r="BV35" s="25">
        <v>118.5</v>
      </c>
      <c r="BW35" s="24">
        <v>771.6000000000004</v>
      </c>
    </row>
    <row r="36" spans="1:75" s="37" customFormat="1" ht="18.75" customHeight="1">
      <c r="A36" s="28" t="s">
        <v>112</v>
      </c>
      <c r="B36" s="29">
        <v>1966</v>
      </c>
      <c r="C36" s="72">
        <v>2064</v>
      </c>
      <c r="D36" s="25">
        <v>104.98474059003051</v>
      </c>
      <c r="E36" s="24">
        <v>98</v>
      </c>
      <c r="F36" s="29">
        <v>1773</v>
      </c>
      <c r="G36" s="72">
        <v>1711</v>
      </c>
      <c r="H36" s="25">
        <v>96.50310208685843</v>
      </c>
      <c r="I36" s="24">
        <v>-62</v>
      </c>
      <c r="J36" s="29">
        <v>1037</v>
      </c>
      <c r="K36" s="29">
        <v>1024</v>
      </c>
      <c r="L36" s="25">
        <v>98.74638379942141</v>
      </c>
      <c r="M36" s="24">
        <v>-13</v>
      </c>
      <c r="N36" s="29">
        <v>727</v>
      </c>
      <c r="O36" s="29">
        <v>812</v>
      </c>
      <c r="P36" s="25">
        <v>111.69188445667125</v>
      </c>
      <c r="Q36" s="24">
        <v>85</v>
      </c>
      <c r="R36" s="30">
        <v>65</v>
      </c>
      <c r="S36" s="29">
        <v>149</v>
      </c>
      <c r="T36" s="25" t="s">
        <v>180</v>
      </c>
      <c r="U36" s="24">
        <v>84</v>
      </c>
      <c r="V36" s="25">
        <v>8.9</v>
      </c>
      <c r="W36" s="25">
        <v>18.3</v>
      </c>
      <c r="X36" s="25">
        <v>9.4</v>
      </c>
      <c r="Y36" s="29">
        <v>239</v>
      </c>
      <c r="Z36" s="30">
        <v>229</v>
      </c>
      <c r="AA36" s="25">
        <v>95.81589958158996</v>
      </c>
      <c r="AB36" s="24">
        <v>-10</v>
      </c>
      <c r="AC36" s="29">
        <v>3382</v>
      </c>
      <c r="AD36" s="29">
        <v>3738</v>
      </c>
      <c r="AE36" s="26">
        <f t="shared" si="0"/>
        <v>110.5263157894737</v>
      </c>
      <c r="AF36" s="24">
        <f t="shared" si="1"/>
        <v>356</v>
      </c>
      <c r="AG36" s="29">
        <v>1740</v>
      </c>
      <c r="AH36" s="29">
        <v>1687</v>
      </c>
      <c r="AI36" s="25">
        <f t="shared" si="2"/>
        <v>96.95402298850576</v>
      </c>
      <c r="AJ36" s="24">
        <f t="shared" si="3"/>
        <v>-53</v>
      </c>
      <c r="AK36" s="29">
        <v>1329</v>
      </c>
      <c r="AL36" s="72">
        <v>1574</v>
      </c>
      <c r="AM36" s="25">
        <f t="shared" si="4"/>
        <v>118.4349134687735</v>
      </c>
      <c r="AN36" s="24">
        <f t="shared" si="5"/>
        <v>245</v>
      </c>
      <c r="AO36" s="29">
        <v>271</v>
      </c>
      <c r="AP36" s="29">
        <v>341</v>
      </c>
      <c r="AQ36" s="25">
        <v>125.83025830258303</v>
      </c>
      <c r="AR36" s="24">
        <v>70</v>
      </c>
      <c r="AS36" s="31">
        <v>144</v>
      </c>
      <c r="AT36" s="31">
        <v>156</v>
      </c>
      <c r="AU36" s="27">
        <v>108.3</v>
      </c>
      <c r="AV36" s="24">
        <v>12</v>
      </c>
      <c r="AW36" s="32">
        <v>798</v>
      </c>
      <c r="AX36" s="29">
        <v>840</v>
      </c>
      <c r="AY36" s="26">
        <v>105.3</v>
      </c>
      <c r="AZ36" s="24">
        <v>42</v>
      </c>
      <c r="BA36" s="24">
        <v>852</v>
      </c>
      <c r="BB36" s="24">
        <v>796</v>
      </c>
      <c r="BC36" s="24">
        <v>93.42723004694837</v>
      </c>
      <c r="BD36" s="24">
        <v>-56</v>
      </c>
      <c r="BE36" s="29">
        <v>687</v>
      </c>
      <c r="BF36" s="29">
        <v>601</v>
      </c>
      <c r="BG36" s="26">
        <v>87.48180494905385</v>
      </c>
      <c r="BH36" s="24">
        <v>-86</v>
      </c>
      <c r="BI36" s="29">
        <v>608</v>
      </c>
      <c r="BJ36" s="29">
        <v>548</v>
      </c>
      <c r="BK36" s="26">
        <v>90.13157894736842</v>
      </c>
      <c r="BL36" s="24">
        <v>-60</v>
      </c>
      <c r="BM36" s="73">
        <v>3188.5802469135797</v>
      </c>
      <c r="BN36" s="29">
        <v>3986.67</v>
      </c>
      <c r="BO36" s="25">
        <v>125</v>
      </c>
      <c r="BP36" s="29">
        <v>11</v>
      </c>
      <c r="BQ36" s="29">
        <v>11</v>
      </c>
      <c r="BR36" s="25">
        <v>100</v>
      </c>
      <c r="BS36" s="24">
        <v>0</v>
      </c>
      <c r="BT36" s="29">
        <v>4834.82</v>
      </c>
      <c r="BU36" s="29">
        <v>4938.18</v>
      </c>
      <c r="BV36" s="25">
        <v>102.1</v>
      </c>
      <c r="BW36" s="24">
        <v>103.36000000000058</v>
      </c>
    </row>
    <row r="37" spans="1:75" s="37" customFormat="1" ht="18.75" customHeight="1">
      <c r="A37" s="28" t="s">
        <v>103</v>
      </c>
      <c r="B37" s="29">
        <v>2449</v>
      </c>
      <c r="C37" s="72">
        <v>2554</v>
      </c>
      <c r="D37" s="25">
        <v>104.28746427113107</v>
      </c>
      <c r="E37" s="24">
        <v>105</v>
      </c>
      <c r="F37" s="29">
        <v>1874</v>
      </c>
      <c r="G37" s="72">
        <v>1772</v>
      </c>
      <c r="H37" s="25">
        <v>94.55709711846319</v>
      </c>
      <c r="I37" s="24">
        <v>-102</v>
      </c>
      <c r="J37" s="29">
        <v>1168</v>
      </c>
      <c r="K37" s="29">
        <v>1088</v>
      </c>
      <c r="L37" s="25">
        <v>93.15068493150685</v>
      </c>
      <c r="M37" s="24">
        <v>-80</v>
      </c>
      <c r="N37" s="29">
        <v>932</v>
      </c>
      <c r="O37" s="29">
        <v>1250</v>
      </c>
      <c r="P37" s="25">
        <v>134.12017167381973</v>
      </c>
      <c r="Q37" s="24">
        <v>318</v>
      </c>
      <c r="R37" s="30">
        <v>213</v>
      </c>
      <c r="S37" s="29">
        <v>594</v>
      </c>
      <c r="T37" s="25" t="s">
        <v>154</v>
      </c>
      <c r="U37" s="24">
        <v>381</v>
      </c>
      <c r="V37" s="25">
        <v>22.9</v>
      </c>
      <c r="W37" s="25">
        <v>47.5</v>
      </c>
      <c r="X37" s="25">
        <v>24.6</v>
      </c>
      <c r="Y37" s="29">
        <v>172</v>
      </c>
      <c r="Z37" s="30">
        <v>172</v>
      </c>
      <c r="AA37" s="25">
        <v>100</v>
      </c>
      <c r="AB37" s="24">
        <v>0</v>
      </c>
      <c r="AC37" s="29">
        <v>3323</v>
      </c>
      <c r="AD37" s="29">
        <v>3006</v>
      </c>
      <c r="AE37" s="26">
        <f t="shared" si="0"/>
        <v>90.4604273247066</v>
      </c>
      <c r="AF37" s="24">
        <f t="shared" si="1"/>
        <v>-317</v>
      </c>
      <c r="AG37" s="29">
        <v>1827</v>
      </c>
      <c r="AH37" s="29">
        <v>1717</v>
      </c>
      <c r="AI37" s="25">
        <f t="shared" si="2"/>
        <v>93.9792008757526</v>
      </c>
      <c r="AJ37" s="24">
        <f t="shared" si="3"/>
        <v>-110</v>
      </c>
      <c r="AK37" s="29">
        <v>879</v>
      </c>
      <c r="AL37" s="72">
        <v>870</v>
      </c>
      <c r="AM37" s="25">
        <f t="shared" si="4"/>
        <v>98.97610921501706</v>
      </c>
      <c r="AN37" s="24">
        <f t="shared" si="5"/>
        <v>-9</v>
      </c>
      <c r="AO37" s="29">
        <v>220</v>
      </c>
      <c r="AP37" s="29">
        <v>221</v>
      </c>
      <c r="AQ37" s="25">
        <v>100.45454545454547</v>
      </c>
      <c r="AR37" s="24">
        <v>1</v>
      </c>
      <c r="AS37" s="31">
        <v>155</v>
      </c>
      <c r="AT37" s="31">
        <v>155</v>
      </c>
      <c r="AU37" s="27">
        <v>100</v>
      </c>
      <c r="AV37" s="24">
        <v>0</v>
      </c>
      <c r="AW37" s="32">
        <v>1212</v>
      </c>
      <c r="AX37" s="29">
        <v>1352</v>
      </c>
      <c r="AY37" s="26">
        <v>111.6</v>
      </c>
      <c r="AZ37" s="24">
        <v>140</v>
      </c>
      <c r="BA37" s="24">
        <v>1028</v>
      </c>
      <c r="BB37" s="24">
        <v>672</v>
      </c>
      <c r="BC37" s="24">
        <v>65.36964980544747</v>
      </c>
      <c r="BD37" s="24">
        <v>-356</v>
      </c>
      <c r="BE37" s="29">
        <v>684</v>
      </c>
      <c r="BF37" s="29">
        <v>623</v>
      </c>
      <c r="BG37" s="26">
        <v>91.08187134502924</v>
      </c>
      <c r="BH37" s="24">
        <v>-61</v>
      </c>
      <c r="BI37" s="29">
        <v>605</v>
      </c>
      <c r="BJ37" s="29">
        <v>563</v>
      </c>
      <c r="BK37" s="26">
        <v>93.05785123966942</v>
      </c>
      <c r="BL37" s="24">
        <v>-42</v>
      </c>
      <c r="BM37" s="73">
        <v>2604.891304347826</v>
      </c>
      <c r="BN37" s="29">
        <v>3379.46</v>
      </c>
      <c r="BO37" s="25">
        <v>129.7</v>
      </c>
      <c r="BP37" s="29">
        <v>85</v>
      </c>
      <c r="BQ37" s="29">
        <v>19</v>
      </c>
      <c r="BR37" s="25">
        <v>22.4</v>
      </c>
      <c r="BS37" s="24">
        <v>-66</v>
      </c>
      <c r="BT37" s="29">
        <v>5329.68</v>
      </c>
      <c r="BU37" s="29">
        <v>5528.74</v>
      </c>
      <c r="BV37" s="25">
        <v>103.7</v>
      </c>
      <c r="BW37" s="24">
        <v>199.0599999999995</v>
      </c>
    </row>
    <row r="38" spans="1:75" s="37" customFormat="1" ht="18.75" customHeight="1">
      <c r="A38" s="36" t="s">
        <v>113</v>
      </c>
      <c r="B38" s="29">
        <v>2279</v>
      </c>
      <c r="C38" s="72">
        <v>2146</v>
      </c>
      <c r="D38" s="25">
        <v>94.16410706450198</v>
      </c>
      <c r="E38" s="24">
        <v>-133</v>
      </c>
      <c r="F38" s="29">
        <v>1691</v>
      </c>
      <c r="G38" s="72">
        <v>1750</v>
      </c>
      <c r="H38" s="25">
        <v>103.48905972797162</v>
      </c>
      <c r="I38" s="24">
        <v>59</v>
      </c>
      <c r="J38" s="29">
        <v>1132</v>
      </c>
      <c r="K38" s="29">
        <v>1176</v>
      </c>
      <c r="L38" s="25">
        <v>103.886925795053</v>
      </c>
      <c r="M38" s="24">
        <v>44</v>
      </c>
      <c r="N38" s="29">
        <v>826</v>
      </c>
      <c r="O38" s="29">
        <v>828</v>
      </c>
      <c r="P38" s="25">
        <v>100.24213075060533</v>
      </c>
      <c r="Q38" s="24">
        <v>2</v>
      </c>
      <c r="R38" s="30">
        <v>300</v>
      </c>
      <c r="S38" s="29">
        <v>308</v>
      </c>
      <c r="T38" s="25">
        <v>102.66666666666666</v>
      </c>
      <c r="U38" s="24">
        <v>8</v>
      </c>
      <c r="V38" s="25">
        <v>36.3</v>
      </c>
      <c r="W38" s="25">
        <v>37.2</v>
      </c>
      <c r="X38" s="25">
        <v>0.9000000000000057</v>
      </c>
      <c r="Y38" s="29">
        <v>133</v>
      </c>
      <c r="Z38" s="30">
        <v>133</v>
      </c>
      <c r="AA38" s="25">
        <v>100</v>
      </c>
      <c r="AB38" s="24">
        <v>0</v>
      </c>
      <c r="AC38" s="29">
        <v>3004</v>
      </c>
      <c r="AD38" s="29">
        <v>4598</v>
      </c>
      <c r="AE38" s="26">
        <f t="shared" si="0"/>
        <v>153.06258322237017</v>
      </c>
      <c r="AF38" s="24">
        <f t="shared" si="1"/>
        <v>1594</v>
      </c>
      <c r="AG38" s="29">
        <v>1627</v>
      </c>
      <c r="AH38" s="29">
        <v>1664</v>
      </c>
      <c r="AI38" s="25">
        <f t="shared" si="2"/>
        <v>102.27412415488631</v>
      </c>
      <c r="AJ38" s="24">
        <f t="shared" si="3"/>
        <v>37</v>
      </c>
      <c r="AK38" s="29">
        <v>817</v>
      </c>
      <c r="AL38" s="72">
        <v>1418</v>
      </c>
      <c r="AM38" s="25">
        <f t="shared" si="4"/>
        <v>173.56181150550796</v>
      </c>
      <c r="AN38" s="24">
        <f t="shared" si="5"/>
        <v>601</v>
      </c>
      <c r="AO38" s="29">
        <v>210</v>
      </c>
      <c r="AP38" s="29">
        <v>164</v>
      </c>
      <c r="AQ38" s="25">
        <v>78.0952380952381</v>
      </c>
      <c r="AR38" s="24">
        <v>-46</v>
      </c>
      <c r="AS38" s="31">
        <v>160</v>
      </c>
      <c r="AT38" s="31">
        <v>161</v>
      </c>
      <c r="AU38" s="27">
        <v>100.6</v>
      </c>
      <c r="AV38" s="24">
        <v>1</v>
      </c>
      <c r="AW38" s="32">
        <v>952</v>
      </c>
      <c r="AX38" s="29">
        <v>1002</v>
      </c>
      <c r="AY38" s="26">
        <v>105.3</v>
      </c>
      <c r="AZ38" s="24">
        <v>50</v>
      </c>
      <c r="BA38" s="24">
        <v>612</v>
      </c>
      <c r="BB38" s="24">
        <v>656</v>
      </c>
      <c r="BC38" s="24">
        <v>107.18954248366013</v>
      </c>
      <c r="BD38" s="24">
        <v>44</v>
      </c>
      <c r="BE38" s="29">
        <v>574</v>
      </c>
      <c r="BF38" s="29">
        <v>613</v>
      </c>
      <c r="BG38" s="26">
        <v>106.79442508710801</v>
      </c>
      <c r="BH38" s="24">
        <v>39</v>
      </c>
      <c r="BI38" s="29">
        <v>439</v>
      </c>
      <c r="BJ38" s="29">
        <v>526</v>
      </c>
      <c r="BK38" s="26">
        <v>119.81776765375854</v>
      </c>
      <c r="BL38" s="24">
        <v>87</v>
      </c>
      <c r="BM38" s="73">
        <v>2997.2972972972975</v>
      </c>
      <c r="BN38" s="29">
        <v>4652.53</v>
      </c>
      <c r="BO38" s="25">
        <v>155.2</v>
      </c>
      <c r="BP38" s="29">
        <v>47</v>
      </c>
      <c r="BQ38" s="29">
        <v>29</v>
      </c>
      <c r="BR38" s="25">
        <v>61.7</v>
      </c>
      <c r="BS38" s="24">
        <v>-18</v>
      </c>
      <c r="BT38" s="29">
        <v>6675.43</v>
      </c>
      <c r="BU38" s="29">
        <v>7144.83</v>
      </c>
      <c r="BV38" s="25">
        <v>107</v>
      </c>
      <c r="BW38" s="24">
        <v>469.39999999999964</v>
      </c>
    </row>
    <row r="39" spans="1:75" s="37" customFormat="1" ht="18.75" customHeight="1">
      <c r="A39" s="28" t="s">
        <v>114</v>
      </c>
      <c r="B39" s="29">
        <v>18537</v>
      </c>
      <c r="C39" s="72">
        <v>20979</v>
      </c>
      <c r="D39" s="25">
        <v>113.17365269461077</v>
      </c>
      <c r="E39" s="24">
        <v>2442</v>
      </c>
      <c r="F39" s="29">
        <v>7387</v>
      </c>
      <c r="G39" s="72">
        <v>7389</v>
      </c>
      <c r="H39" s="25">
        <v>100.02707459049682</v>
      </c>
      <c r="I39" s="24">
        <v>2</v>
      </c>
      <c r="J39" s="29">
        <v>5612</v>
      </c>
      <c r="K39" s="29">
        <v>5452</v>
      </c>
      <c r="L39" s="25">
        <v>97.14896650035638</v>
      </c>
      <c r="M39" s="24">
        <v>-160</v>
      </c>
      <c r="N39" s="29">
        <v>8411</v>
      </c>
      <c r="O39" s="29">
        <v>8352</v>
      </c>
      <c r="P39" s="25">
        <v>99.29853762929497</v>
      </c>
      <c r="Q39" s="24">
        <v>-59</v>
      </c>
      <c r="R39" s="30">
        <v>4877</v>
      </c>
      <c r="S39" s="29">
        <v>4557</v>
      </c>
      <c r="T39" s="25">
        <v>93.4385892966988</v>
      </c>
      <c r="U39" s="24">
        <v>-320</v>
      </c>
      <c r="V39" s="25">
        <v>58</v>
      </c>
      <c r="W39" s="25">
        <v>54.6</v>
      </c>
      <c r="X39" s="25">
        <v>-3.3999999999999986</v>
      </c>
      <c r="Y39" s="29">
        <v>1066</v>
      </c>
      <c r="Z39" s="30">
        <v>925</v>
      </c>
      <c r="AA39" s="25">
        <v>86.77298311444653</v>
      </c>
      <c r="AB39" s="24">
        <v>-141</v>
      </c>
      <c r="AC39" s="29">
        <v>27351</v>
      </c>
      <c r="AD39" s="29">
        <v>25327</v>
      </c>
      <c r="AE39" s="26">
        <f t="shared" si="0"/>
        <v>92.59990493949033</v>
      </c>
      <c r="AF39" s="24">
        <f t="shared" si="1"/>
        <v>-2024</v>
      </c>
      <c r="AG39" s="29">
        <v>7040</v>
      </c>
      <c r="AH39" s="29">
        <v>7037</v>
      </c>
      <c r="AI39" s="25">
        <f t="shared" si="2"/>
        <v>99.95738636363637</v>
      </c>
      <c r="AJ39" s="24">
        <f t="shared" si="3"/>
        <v>-3</v>
      </c>
      <c r="AK39" s="29">
        <v>10519</v>
      </c>
      <c r="AL39" s="72">
        <v>10208</v>
      </c>
      <c r="AM39" s="25">
        <f t="shared" si="4"/>
        <v>97.04344519441011</v>
      </c>
      <c r="AN39" s="24">
        <f t="shared" si="5"/>
        <v>-311</v>
      </c>
      <c r="AO39" s="29">
        <v>586</v>
      </c>
      <c r="AP39" s="29">
        <v>588</v>
      </c>
      <c r="AQ39" s="25">
        <v>100.34129692832765</v>
      </c>
      <c r="AR39" s="24">
        <v>2</v>
      </c>
      <c r="AS39" s="31">
        <v>2088</v>
      </c>
      <c r="AT39" s="31">
        <v>2170</v>
      </c>
      <c r="AU39" s="27">
        <v>103.9</v>
      </c>
      <c r="AV39" s="24">
        <v>82</v>
      </c>
      <c r="AW39" s="32">
        <v>11191</v>
      </c>
      <c r="AX39" s="29">
        <v>11197</v>
      </c>
      <c r="AY39" s="26">
        <v>100.1</v>
      </c>
      <c r="AZ39" s="24">
        <v>6</v>
      </c>
      <c r="BA39" s="24">
        <v>10491</v>
      </c>
      <c r="BB39" s="24">
        <v>11271</v>
      </c>
      <c r="BC39" s="24">
        <v>107.43494423791822</v>
      </c>
      <c r="BD39" s="24">
        <v>780</v>
      </c>
      <c r="BE39" s="29">
        <v>1937</v>
      </c>
      <c r="BF39" s="29">
        <v>1663</v>
      </c>
      <c r="BG39" s="26">
        <v>85.8544140423335</v>
      </c>
      <c r="BH39" s="24">
        <v>-274</v>
      </c>
      <c r="BI39" s="29">
        <v>1661</v>
      </c>
      <c r="BJ39" s="29">
        <v>1491</v>
      </c>
      <c r="BK39" s="26">
        <v>89.76520168573148</v>
      </c>
      <c r="BL39" s="24">
        <v>-170</v>
      </c>
      <c r="BM39" s="73">
        <v>3569.2476260043827</v>
      </c>
      <c r="BN39" s="29">
        <v>4652.65</v>
      </c>
      <c r="BO39" s="25">
        <v>130.4</v>
      </c>
      <c r="BP39" s="29">
        <v>136</v>
      </c>
      <c r="BQ39" s="29">
        <v>154</v>
      </c>
      <c r="BR39" s="25">
        <v>113.2</v>
      </c>
      <c r="BS39" s="24">
        <v>18</v>
      </c>
      <c r="BT39" s="29">
        <v>5408.43</v>
      </c>
      <c r="BU39" s="29">
        <v>6223.25</v>
      </c>
      <c r="BV39" s="25">
        <v>115.1</v>
      </c>
      <c r="BW39" s="24">
        <v>814.8199999999997</v>
      </c>
    </row>
    <row r="40" spans="9:24" s="37" customFormat="1" ht="12.75"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9:24" s="37" customFormat="1" ht="12.75"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="37" customFormat="1" ht="12.75"/>
    <row r="43" s="37" customFormat="1" ht="12.75"/>
    <row r="44" s="37" customFormat="1" ht="12.75"/>
    <row r="45" s="37" customFormat="1" ht="12.75"/>
    <row r="46" s="37" customFormat="1" ht="12.75"/>
    <row r="47" s="37" customFormat="1" ht="12.75"/>
    <row r="48" s="37" customFormat="1" ht="12.75"/>
    <row r="49" s="37" customFormat="1" ht="12.75"/>
    <row r="50" s="37" customFormat="1" ht="12.75"/>
    <row r="51" s="37" customFormat="1" ht="12.75"/>
    <row r="52" s="37" customFormat="1" ht="12.75"/>
    <row r="53" s="37" customFormat="1" ht="12.75"/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</sheetData>
  <sheetProtection/>
  <mergeCells count="82">
    <mergeCell ref="BI4:BL5"/>
    <mergeCell ref="B2:U2"/>
    <mergeCell ref="B1:U1"/>
    <mergeCell ref="BA3:BD5"/>
    <mergeCell ref="BA6:BA7"/>
    <mergeCell ref="BB6:BB7"/>
    <mergeCell ref="BC6:BD6"/>
    <mergeCell ref="B3:E5"/>
    <mergeCell ref="B6:B7"/>
    <mergeCell ref="C6:C7"/>
    <mergeCell ref="BR6:BS6"/>
    <mergeCell ref="BI6:BI7"/>
    <mergeCell ref="BJ6:BJ7"/>
    <mergeCell ref="BK6:BL6"/>
    <mergeCell ref="BM6:BM7"/>
    <mergeCell ref="BN6:BN7"/>
    <mergeCell ref="BO6:BO7"/>
    <mergeCell ref="AO6:AO7"/>
    <mergeCell ref="AS6:AS7"/>
    <mergeCell ref="AT6:AT7"/>
    <mergeCell ref="AP6:AP7"/>
    <mergeCell ref="D6:E6"/>
    <mergeCell ref="J3:M3"/>
    <mergeCell ref="J4:M5"/>
    <mergeCell ref="BP3:BS4"/>
    <mergeCell ref="AG3:AN3"/>
    <mergeCell ref="AO3:AR5"/>
    <mergeCell ref="BE3:BH5"/>
    <mergeCell ref="BI3:BL3"/>
    <mergeCell ref="BP6:BP7"/>
    <mergeCell ref="BQ6:BQ7"/>
    <mergeCell ref="BE6:BE7"/>
    <mergeCell ref="AK6:AK7"/>
    <mergeCell ref="AL6:AL7"/>
    <mergeCell ref="A3:A7"/>
    <mergeCell ref="F3:I5"/>
    <mergeCell ref="N3:Q5"/>
    <mergeCell ref="K6:K7"/>
    <mergeCell ref="AS3:AV5"/>
    <mergeCell ref="AU6:AV6"/>
    <mergeCell ref="R6:R7"/>
    <mergeCell ref="H6:I6"/>
    <mergeCell ref="N6:N7"/>
    <mergeCell ref="O6:O7"/>
    <mergeCell ref="BT3:BW5"/>
    <mergeCell ref="AC6:AC7"/>
    <mergeCell ref="AD6:AD7"/>
    <mergeCell ref="AE6:AF6"/>
    <mergeCell ref="BF6:BF7"/>
    <mergeCell ref="AI6:AJ6"/>
    <mergeCell ref="AW3:AZ5"/>
    <mergeCell ref="BP5:BS5"/>
    <mergeCell ref="BM3:BO5"/>
    <mergeCell ref="AG4:AJ5"/>
    <mergeCell ref="Y3:AB5"/>
    <mergeCell ref="AA6:AB6"/>
    <mergeCell ref="AQ6:AR6"/>
    <mergeCell ref="S6:S7"/>
    <mergeCell ref="T6:U6"/>
    <mergeCell ref="X6:X7"/>
    <mergeCell ref="AC3:AF5"/>
    <mergeCell ref="Y6:Y7"/>
    <mergeCell ref="R3:U5"/>
    <mergeCell ref="AK4:AN5"/>
    <mergeCell ref="BV6:BW6"/>
    <mergeCell ref="Z6:Z7"/>
    <mergeCell ref="AG6:AG7"/>
    <mergeCell ref="AH6:AH7"/>
    <mergeCell ref="BG6:BH6"/>
    <mergeCell ref="BT6:BT7"/>
    <mergeCell ref="BU6:BU7"/>
    <mergeCell ref="AW6:AX6"/>
    <mergeCell ref="AY6:AZ6"/>
    <mergeCell ref="AM6:AN6"/>
    <mergeCell ref="L6:M6"/>
    <mergeCell ref="F6:F7"/>
    <mergeCell ref="G6:G7"/>
    <mergeCell ref="P6:Q6"/>
    <mergeCell ref="V3:X5"/>
    <mergeCell ref="V6:V7"/>
    <mergeCell ref="W6:W7"/>
    <mergeCell ref="J6:J7"/>
  </mergeCells>
  <printOptions horizontalCentered="1" verticalCentered="1"/>
  <pageMargins left="0.31496062992125984" right="0.11811023622047245" top="0.7480314960629921" bottom="0.35433070866141736" header="0" footer="0"/>
  <pageSetup horizontalDpi="600" verticalDpi="600" orientation="landscape" paperSize="9" scale="63" r:id="rId1"/>
  <colBreaks count="3" manualBreakCount="3">
    <brk id="21" max="38" man="1"/>
    <brk id="40" max="38" man="1"/>
    <brk id="5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204-1</cp:lastModifiedBy>
  <cp:lastPrinted>2020-01-13T13:46:25Z</cp:lastPrinted>
  <dcterms:created xsi:type="dcterms:W3CDTF">2017-11-17T08:56:41Z</dcterms:created>
  <dcterms:modified xsi:type="dcterms:W3CDTF">2020-01-14T11:08:24Z</dcterms:modified>
  <cp:category/>
  <cp:version/>
  <cp:contentType/>
  <cp:contentStatus/>
</cp:coreProperties>
</file>