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6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'!$B$1:$F$35</definedName>
    <definedName name="_xlnm.Print_Area" localSheetId="0">'1 '!$A$1:$C$10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'7'!$A$1:$BO$39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<sst xmlns="http://schemas.openxmlformats.org/spreadsheetml/2006/main" count="322" uniqueCount="205">
  <si>
    <t>Показник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</si>
  <si>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</si>
  <si>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</si>
  <si>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</si>
  <si>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</si>
  <si>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</si>
  <si>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</si>
  <si>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</si>
  <si>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Середній розмір заробітної плати у вакансіях, грн.</t>
  </si>
  <si>
    <t>Кількість претендентів на одну вакансію, особи</t>
  </si>
  <si>
    <t>Надання послуг державною службою зайнятості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</si>
  <si>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</si>
  <si>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</si>
  <si>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</si>
  <si>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</si>
  <si>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</si>
  <si>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</si>
  <si>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</si>
  <si>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</si>
  <si>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</si>
  <si>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</si>
  <si>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</si>
  <si>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</si>
  <si>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</si>
  <si>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</si>
  <si>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</si>
  <si>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</si>
  <si>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</si>
  <si>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</si>
  <si>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</si>
  <si>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</si>
  <si>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</si>
  <si>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</si>
  <si>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</si>
  <si>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</si>
  <si>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</si>
  <si>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</si>
  <si>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</si>
  <si>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</si>
  <si>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</si>
  <si>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</si>
  <si>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</si>
  <si>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</si>
  <si>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</si>
  <si>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</si>
  <si>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</si>
  <si>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</si>
  <si>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</si>
  <si>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</si>
  <si>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</si>
  <si>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</si>
  <si>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</si>
  <si>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</si>
  <si>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</si>
  <si>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</si>
  <si>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</si>
  <si>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</si>
  <si>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</si>
  <si>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</si>
  <si>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</si>
  <si>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</si>
  <si>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</si>
  <si>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</si>
  <si>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</si>
  <si>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</si>
  <si>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</si>
  <si>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</si>
  <si>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</si>
  <si>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</si>
  <si>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</si>
  <si>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</si>
  <si>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</si>
  <si>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</si>
  <si>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</si>
  <si>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</si>
  <si>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</si>
  <si>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</si>
  <si>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</si>
  <si>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</si>
  <si>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</si>
  <si>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</si>
  <si>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</si>
  <si>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</si>
  <si>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</si>
  <si>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</si>
  <si>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</si>
  <si>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</si>
  <si>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</si>
  <si>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</si>
  <si>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</si>
  <si>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</si>
  <si>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</si>
  <si>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</si>
  <si>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</si>
  <si>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</si>
  <si>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</si>
  <si>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</si>
  <si>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</si>
  <si>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</si>
  <si>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</si>
  <si>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</si>
  <si>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</si>
  <si>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2018 р.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</si>
  <si>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</si>
  <si>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</si>
  <si>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</si>
  <si>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</si>
  <si>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</si>
  <si>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</si>
  <si>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 + (-)                            осіб</t>
  </si>
  <si>
    <t xml:space="preserve"> + (-)                       осіб</t>
  </si>
  <si>
    <t>Діяльність Вінницької обласної служби зайнятості</t>
  </si>
  <si>
    <t xml:space="preserve">За даними Державної служби статистики України 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</si>
  <si>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</si>
  <si>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 осіб</t>
  </si>
  <si>
    <t>Мали статус безробітного, осіб</t>
  </si>
  <si>
    <t>Отримали роботу (у т.ч. до набуття статусу безробітного),  осіб</t>
  </si>
  <si>
    <t xml:space="preserve"> Працевлаштовано з компенсацією витрат роботодавцю єдиного внеску, 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</si>
  <si>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</si>
  <si>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</si>
  <si>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</si>
  <si>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</si>
  <si>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</si>
  <si>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Мали статус безробітного,  осіб</t>
  </si>
  <si>
    <t>Отримували допомогу по безробіттю,                                                            осіб</t>
  </si>
  <si>
    <t>Кількість вакансій по формі 3-ПН, одиниць</t>
  </si>
  <si>
    <t>Інформація про вакансії, отримані з інших джерел, одиниць</t>
  </si>
  <si>
    <t>осіб</t>
  </si>
  <si>
    <t>Інформація щодо запланованого масового вивільнення працівників Вінницької області</t>
  </si>
  <si>
    <t>Вінницька область</t>
  </si>
  <si>
    <t>Середній розмір допомоги по безробіттю у квітні, грн.</t>
  </si>
  <si>
    <t>2017р.</t>
  </si>
  <si>
    <t xml:space="preserve"> 2018 р.</t>
  </si>
  <si>
    <t xml:space="preserve"> (за формою 3-ПН)</t>
  </si>
  <si>
    <t>Кількість вакансій на кінець періоду, одиниць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</si>
  <si>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</si>
  <si>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</si>
  <si>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</si>
  <si>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</si>
  <si>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</si>
  <si>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</si>
  <si>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</si>
  <si>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</si>
  <si>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</si>
  <si>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</si>
  <si>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</si>
  <si>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</si>
  <si>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</si>
  <si>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</si>
  <si>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</si>
  <si>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</si>
  <si>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</si>
  <si>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</si>
  <si>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у 13,3 рази</t>
  </si>
  <si>
    <t>Середній розмір допомоги по безробіттю,                                      у серпні, грн.</t>
  </si>
  <si>
    <t xml:space="preserve">Економічна активність населення Вінницької області у середньому                                                                              за 1 півріччя  2017- 2018 рр..                                                                                                                                                         </t>
  </si>
  <si>
    <t>у І півріччі 2017 -2018 рр.</t>
  </si>
  <si>
    <t>у 8,4 рази</t>
  </si>
  <si>
    <t>у 8,9 рази</t>
  </si>
  <si>
    <t>у 5 разів</t>
  </si>
  <si>
    <t>у 4,8 рази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</si>
  <si>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</si>
  <si>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</si>
  <si>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</si>
  <si>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</si>
  <si>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</si>
  <si>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</si>
  <si>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</si>
  <si>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</si>
  <si>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</si>
  <si>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</si>
  <si>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</si>
  <si>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>січень-жовтень           2017 р.</t>
  </si>
  <si>
    <t>січень-жовтень           2018 р.</t>
  </si>
  <si>
    <t>у 15,4 раза</t>
  </si>
  <si>
    <t>у 21,8 раза</t>
  </si>
  <si>
    <t>у 14, 6 рази</t>
  </si>
  <si>
    <t>у 14, 5 рази</t>
  </si>
  <si>
    <t>у 12,6 рази</t>
  </si>
  <si>
    <t>Інформація щодо запланованого масового вивільнення працівників   Вінницької області   за січень-жовтень 2017-2018 рр.</t>
  </si>
  <si>
    <t>у 100 разів</t>
  </si>
  <si>
    <t>у 5,2 рази</t>
  </si>
  <si>
    <t>Інформація щодо запланованого масового вивільнення працівників Вінницької області за січень-жовтень 2017-2018 рр.</t>
  </si>
  <si>
    <t>у 5,0 разів</t>
  </si>
  <si>
    <t xml:space="preserve"> + 7,8 в.п.</t>
  </si>
  <si>
    <t>за січень-жовтень 2017-2018 рр.</t>
  </si>
  <si>
    <t>Станом на 1 листопада</t>
  </si>
  <si>
    <t>1121 грн.</t>
  </si>
  <si>
    <t>у січні-жовтні 2017 - 2018 рр.</t>
  </si>
  <si>
    <t>у 2.3 р.</t>
  </si>
  <si>
    <t>у 2.8 р.</t>
  </si>
  <si>
    <t>у 2.1 р.</t>
  </si>
  <si>
    <t>у 1.3 р.</t>
  </si>
  <si>
    <t>у 1.9 р.</t>
  </si>
  <si>
    <t>у 1.6 р.</t>
  </si>
  <si>
    <t>у 16.6 р.</t>
  </si>
  <si>
    <t>у 3.7 р.</t>
  </si>
  <si>
    <t>у 5.5 р.</t>
  </si>
  <si>
    <t>у 1.8 р.</t>
  </si>
  <si>
    <t>у 1.7 р.</t>
  </si>
  <si>
    <t>у 1.5 р.</t>
  </si>
  <si>
    <t>у 2.0 р.</t>
  </si>
  <si>
    <t>у 2.9 р.</t>
  </si>
  <si>
    <t>у 1.4 р.</t>
  </si>
  <si>
    <t>у 3.0 р.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</si>
</sst>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i/>
      <sz val="14"/>
      <name val="Times New Roman Cyr"/>
      <family val="0"/>
    </font>
    <font>
      <i/>
      <sz val="12"/>
      <name val="Times New Roman Cyr"/>
      <family val="0"/>
    </font>
    <font>
      <b/>
      <sz val="12"/>
      <color indexed="8"/>
      <name val="Times New Roman"/>
      <family val="1"/>
    </font>
    <font>
      <sz val="14"/>
      <color indexed="8"/>
      <name val="Times New Roman Cyr"/>
      <family val="0"/>
    </font>
    <font>
      <b/>
      <sz val="16"/>
      <color indexed="8"/>
      <name val="Times New Roman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hair"/>
    </border>
    <border>
      <left style="double"/>
      <right style="double"/>
      <top/>
      <bottom style="thin"/>
    </border>
    <border>
      <left style="double"/>
      <right style="double"/>
      <top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45" fillId="0" borderId="0">
      <alignment/>
      <protection/>
    </xf>
    <xf numFmtId="0" fontId="8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8" fillId="0" borderId="0" xfId="58" applyFont="1" applyAlignment="1">
      <alignment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Alignment="1">
      <alignment horizontal="center" vertical="center"/>
      <protection/>
    </xf>
    <xf numFmtId="0" fontId="2" fillId="0" borderId="0" xfId="58" applyFill="1">
      <alignment/>
      <protection/>
    </xf>
    <xf numFmtId="3" fontId="2" fillId="0" borderId="0" xfId="58" applyNumberFormat="1">
      <alignment/>
      <protection/>
    </xf>
    <xf numFmtId="0" fontId="2" fillId="34" borderId="0" xfId="58" applyFill="1">
      <alignment/>
      <protection/>
    </xf>
    <xf numFmtId="0" fontId="9" fillId="0" borderId="0" xfId="58" applyFont="1">
      <alignment/>
      <protection/>
    </xf>
    <xf numFmtId="0" fontId="2" fillId="0" borderId="0" xfId="58" applyBorder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2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Protection="1">
      <alignment/>
      <protection locked="0"/>
    </xf>
    <xf numFmtId="1" fontId="2" fillId="0" borderId="11" xfId="61" applyNumberFormat="1" applyFont="1" applyFill="1" applyBorder="1" applyAlignment="1" applyProtection="1">
      <alignment horizontal="center"/>
      <protection/>
    </xf>
    <xf numFmtId="3" fontId="17" fillId="0" borderId="11" xfId="61" applyNumberFormat="1" applyFont="1" applyFill="1" applyBorder="1" applyAlignment="1" applyProtection="1">
      <alignment horizontal="center" vertical="center"/>
      <protection locked="0"/>
    </xf>
    <xf numFmtId="172" fontId="17" fillId="0" borderId="11" xfId="61" applyNumberFormat="1" applyFont="1" applyFill="1" applyBorder="1" applyAlignment="1" applyProtection="1">
      <alignment horizontal="center" vertical="center"/>
      <protection locked="0"/>
    </xf>
    <xf numFmtId="173" fontId="17" fillId="0" borderId="11" xfId="61" applyNumberFormat="1" applyFont="1" applyFill="1" applyBorder="1" applyAlignment="1" applyProtection="1">
      <alignment horizontal="center" vertical="center"/>
      <protection locked="0"/>
    </xf>
    <xf numFmtId="173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61" applyNumberFormat="1" applyFont="1" applyFill="1" applyBorder="1" applyProtection="1">
      <alignment/>
      <protection locked="0"/>
    </xf>
    <xf numFmtId="3" fontId="18" fillId="0" borderId="11" xfId="61" applyNumberFormat="1" applyFont="1" applyFill="1" applyBorder="1" applyAlignment="1" applyProtection="1">
      <alignment horizontal="center" vertical="center"/>
      <protection locked="0"/>
    </xf>
    <xf numFmtId="1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63" applyNumberFormat="1" applyFont="1" applyFill="1" applyBorder="1" applyAlignment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vertical="center"/>
      <protection locked="0"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3" fillId="0" borderId="0" xfId="61" applyNumberFormat="1" applyFont="1" applyFill="1" applyBorder="1" applyAlignment="1" applyProtection="1">
      <alignment horizontal="center" vertical="center"/>
      <protection locked="0"/>
    </xf>
    <xf numFmtId="1" fontId="13" fillId="0" borderId="11" xfId="61" applyNumberFormat="1" applyFont="1" applyFill="1" applyBorder="1" applyAlignment="1" applyProtection="1">
      <alignment horizontal="left"/>
      <protection locked="0"/>
    </xf>
    <xf numFmtId="1" fontId="20" fillId="0" borderId="0" xfId="61" applyNumberFormat="1" applyFont="1" applyFill="1" applyBorder="1" applyProtection="1">
      <alignment/>
      <protection locked="0"/>
    </xf>
    <xf numFmtId="173" fontId="20" fillId="0" borderId="0" xfId="61" applyNumberFormat="1" applyFont="1" applyFill="1" applyBorder="1" applyProtection="1">
      <alignment/>
      <protection locked="0"/>
    </xf>
    <xf numFmtId="0" fontId="6" fillId="0" borderId="11" xfId="59" applyFont="1" applyFill="1" applyBorder="1" applyAlignment="1">
      <alignment horizontal="center" vertic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Border="1" applyAlignment="1">
      <alignment horizontal="center"/>
      <protection/>
    </xf>
    <xf numFmtId="0" fontId="25" fillId="0" borderId="0" xfId="67" applyFont="1" applyFill="1">
      <alignment/>
      <protection/>
    </xf>
    <xf numFmtId="0" fontId="27" fillId="0" borderId="0" xfId="67" applyFont="1" applyFill="1" applyAlignment="1">
      <alignment vertical="center"/>
      <protection/>
    </xf>
    <xf numFmtId="1" fontId="29" fillId="0" borderId="0" xfId="67" applyNumberFormat="1" applyFont="1" applyFill="1">
      <alignment/>
      <protection/>
    </xf>
    <xf numFmtId="0" fontId="29" fillId="0" borderId="0" xfId="67" applyFont="1" applyFill="1">
      <alignment/>
      <protection/>
    </xf>
    <xf numFmtId="0" fontId="27" fillId="0" borderId="0" xfId="67" applyFont="1" applyFill="1" applyAlignment="1">
      <alignment vertical="center" wrapText="1"/>
      <protection/>
    </xf>
    <xf numFmtId="0" fontId="29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/>
      <protection/>
    </xf>
    <xf numFmtId="0" fontId="29" fillId="0" borderId="0" xfId="67" applyFont="1" applyFill="1" applyAlignment="1">
      <alignment wrapText="1"/>
      <protection/>
    </xf>
    <xf numFmtId="0" fontId="25" fillId="0" borderId="0" xfId="67" applyFont="1" applyFill="1" applyAlignment="1">
      <alignment vertical="center"/>
      <protection/>
    </xf>
    <xf numFmtId="3" fontId="33" fillId="0" borderId="0" xfId="67" applyNumberFormat="1" applyFont="1" applyFill="1" applyAlignment="1">
      <alignment horizontal="center" vertical="center"/>
      <protection/>
    </xf>
    <xf numFmtId="3" fontId="32" fillId="0" borderId="11" xfId="67" applyNumberFormat="1" applyFont="1" applyFill="1" applyBorder="1" applyAlignment="1">
      <alignment horizontal="center" vertical="center"/>
      <protection/>
    </xf>
    <xf numFmtId="3" fontId="29" fillId="0" borderId="0" xfId="67" applyNumberFormat="1" applyFont="1" applyFill="1">
      <alignment/>
      <protection/>
    </xf>
    <xf numFmtId="173" fontId="29" fillId="0" borderId="0" xfId="67" applyNumberFormat="1" applyFont="1" applyFill="1">
      <alignment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173" fontId="6" fillId="0" borderId="11" xfId="59" applyNumberFormat="1" applyFont="1" applyFill="1" applyBorder="1" applyAlignment="1">
      <alignment horizontal="center" vertical="center"/>
      <protection/>
    </xf>
    <xf numFmtId="172" fontId="6" fillId="0" borderId="11" xfId="59" applyNumberFormat="1" applyFont="1" applyFill="1" applyBorder="1" applyAlignment="1">
      <alignment horizontal="center" vertical="center"/>
      <protection/>
    </xf>
    <xf numFmtId="3" fontId="4" fillId="0" borderId="11" xfId="59" applyNumberFormat="1" applyFont="1" applyFill="1" applyBorder="1" applyAlignment="1">
      <alignment horizontal="center" vertical="center" wrapText="1"/>
      <protection/>
    </xf>
    <xf numFmtId="49" fontId="6" fillId="0" borderId="11" xfId="59" applyNumberFormat="1" applyFont="1" applyFill="1" applyBorder="1" applyAlignment="1">
      <alignment horizontal="center" vertical="center"/>
      <protection/>
    </xf>
    <xf numFmtId="173" fontId="6" fillId="0" borderId="12" xfId="59" applyNumberFormat="1" applyFont="1" applyFill="1" applyBorder="1" applyAlignment="1">
      <alignment horizontal="center" vertical="center"/>
      <protection/>
    </xf>
    <xf numFmtId="173" fontId="6" fillId="0" borderId="13" xfId="59" applyNumberFormat="1" applyFont="1" applyFill="1" applyBorder="1" applyAlignment="1">
      <alignment horizontal="center" vertical="center"/>
      <protection/>
    </xf>
    <xf numFmtId="3" fontId="4" fillId="0" borderId="11" xfId="60" applyNumberFormat="1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10" fillId="0" borderId="11" xfId="59" applyFont="1" applyFill="1" applyBorder="1" applyAlignment="1">
      <alignment horizontal="left" vertical="center" wrapText="1"/>
      <protection/>
    </xf>
    <xf numFmtId="0" fontId="10" fillId="0" borderId="12" xfId="59" applyFont="1" applyFill="1" applyBorder="1" applyAlignment="1">
      <alignment horizontal="left" vertical="center" wrapText="1"/>
      <protection/>
    </xf>
    <xf numFmtId="0" fontId="49" fillId="0" borderId="11" xfId="49" applyFont="1" applyFill="1" applyBorder="1" applyAlignment="1">
      <alignment horizontal="left" vertical="center" wrapText="1"/>
      <protection/>
    </xf>
    <xf numFmtId="0" fontId="38" fillId="0" borderId="0" xfId="57" applyFont="1">
      <alignment/>
      <protection/>
    </xf>
    <xf numFmtId="0" fontId="39" fillId="0" borderId="0" xfId="65" applyFont="1" applyFill="1" applyBorder="1" applyAlignment="1">
      <alignment horizontal="left"/>
      <protection/>
    </xf>
    <xf numFmtId="0" fontId="29" fillId="0" borderId="0" xfId="57" applyFont="1">
      <alignment/>
      <protection/>
    </xf>
    <xf numFmtId="0" fontId="25" fillId="0" borderId="0" xfId="57" applyFont="1" applyBorder="1" applyAlignment="1">
      <alignment horizontal="left" vertical="top" wrapText="1"/>
      <protection/>
    </xf>
    <xf numFmtId="0" fontId="38" fillId="0" borderId="0" xfId="57" applyFont="1" applyFill="1">
      <alignment/>
      <protection/>
    </xf>
    <xf numFmtId="0" fontId="25" fillId="0" borderId="0" xfId="57" applyFont="1">
      <alignment/>
      <protection/>
    </xf>
    <xf numFmtId="0" fontId="25" fillId="0" borderId="0" xfId="57" applyFont="1" applyBorder="1">
      <alignment/>
      <protection/>
    </xf>
    <xf numFmtId="0" fontId="38" fillId="0" borderId="0" xfId="57" applyFont="1">
      <alignment/>
      <protection/>
    </xf>
    <xf numFmtId="0" fontId="38" fillId="0" borderId="0" xfId="57" applyFont="1" applyBorder="1">
      <alignment/>
      <protection/>
    </xf>
    <xf numFmtId="0" fontId="32" fillId="0" borderId="0" xfId="57" applyFont="1" applyFill="1" applyAlignment="1">
      <alignment/>
      <protection/>
    </xf>
    <xf numFmtId="0" fontId="29" fillId="0" borderId="0" xfId="57" applyFont="1" applyFill="1" applyAlignment="1">
      <alignment/>
      <protection/>
    </xf>
    <xf numFmtId="0" fontId="11" fillId="0" borderId="0" xfId="57" applyFill="1">
      <alignment/>
      <protection/>
    </xf>
    <xf numFmtId="0" fontId="29" fillId="0" borderId="0" xfId="57" applyFont="1" applyFill="1" applyAlignment="1">
      <alignment horizontal="center" vertical="center" wrapText="1"/>
      <protection/>
    </xf>
    <xf numFmtId="0" fontId="41" fillId="0" borderId="0" xfId="57" applyFont="1" applyFill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41" fillId="0" borderId="0" xfId="57" applyFont="1" applyFill="1" applyAlignment="1">
      <alignment vertical="center"/>
      <protection/>
    </xf>
    <xf numFmtId="0" fontId="38" fillId="0" borderId="11" xfId="57" applyFont="1" applyFill="1" applyBorder="1" applyAlignment="1">
      <alignment horizontal="left" wrapText="1"/>
      <protection/>
    </xf>
    <xf numFmtId="173" fontId="14" fillId="0" borderId="11" xfId="57" applyNumberFormat="1" applyFont="1" applyFill="1" applyBorder="1" applyAlignment="1">
      <alignment horizontal="center" wrapText="1"/>
      <protection/>
    </xf>
    <xf numFmtId="172" fontId="38" fillId="0" borderId="11" xfId="57" applyNumberFormat="1" applyFont="1" applyFill="1" applyBorder="1" applyAlignment="1">
      <alignment horizontal="center"/>
      <protection/>
    </xf>
    <xf numFmtId="0" fontId="14" fillId="0" borderId="0" xfId="57" applyFont="1" applyFill="1" applyAlignment="1">
      <alignment vertical="center" wrapText="1"/>
      <protection/>
    </xf>
    <xf numFmtId="0" fontId="29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left" vertical="center" wrapText="1"/>
      <protection/>
    </xf>
    <xf numFmtId="49" fontId="28" fillId="0" borderId="11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vertical="top"/>
      <protection/>
    </xf>
    <xf numFmtId="0" fontId="35" fillId="0" borderId="0" xfId="64" applyFont="1" applyFill="1" applyAlignment="1">
      <alignment horizontal="center" vertical="top" wrapText="1"/>
      <protection/>
    </xf>
    <xf numFmtId="0" fontId="44" fillId="0" borderId="0" xfId="64" applyFont="1" applyFill="1" applyAlignment="1">
      <alignment horizontal="right" vertical="center"/>
      <protection/>
    </xf>
    <xf numFmtId="0" fontId="36" fillId="0" borderId="0" xfId="64" applyFont="1" applyFill="1" applyAlignment="1">
      <alignment horizontal="center" vertical="top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/>
      <protection/>
    </xf>
    <xf numFmtId="0" fontId="13" fillId="0" borderId="11" xfId="64" applyFont="1" applyFill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3" fillId="0" borderId="11" xfId="64" applyNumberFormat="1" applyFont="1" applyBorder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3" fontId="2" fillId="0" borderId="0" xfId="64" applyNumberFormat="1" applyFont="1" applyAlignment="1">
      <alignment vertical="center"/>
      <protection/>
    </xf>
    <xf numFmtId="0" fontId="21" fillId="0" borderId="0" xfId="64" applyFont="1" applyAlignment="1">
      <alignment horizontal="center" vertical="center"/>
      <protection/>
    </xf>
    <xf numFmtId="173" fontId="21" fillId="0" borderId="0" xfId="64" applyNumberFormat="1" applyFont="1" applyAlignment="1">
      <alignment horizontal="center" vertical="center"/>
      <protection/>
    </xf>
    <xf numFmtId="172" fontId="2" fillId="0" borderId="0" xfId="64" applyNumberFormat="1" applyFont="1" applyAlignment="1">
      <alignment vertical="center"/>
      <protection/>
    </xf>
    <xf numFmtId="173" fontId="21" fillId="35" borderId="0" xfId="64" applyNumberFormat="1" applyFont="1" applyFill="1" applyAlignment="1">
      <alignment horizontal="center" vertical="center"/>
      <protection/>
    </xf>
    <xf numFmtId="3" fontId="21" fillId="0" borderId="11" xfId="57" applyNumberFormat="1" applyFont="1" applyFill="1" applyBorder="1" applyAlignment="1">
      <alignment horizontal="center" vertical="center"/>
      <protection/>
    </xf>
    <xf numFmtId="172" fontId="21" fillId="0" borderId="11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1" fillId="0" borderId="0" xfId="67" applyFont="1" applyFill="1" applyAlignment="1">
      <alignment horizontal="center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23" fillId="0" borderId="0" xfId="67" applyFont="1" applyFill="1" applyAlignment="1">
      <alignment vertical="center" wrapText="1"/>
      <protection/>
    </xf>
    <xf numFmtId="0" fontId="27" fillId="0" borderId="0" xfId="67" applyFont="1" applyFill="1" applyAlignment="1">
      <alignment horizontal="center" vertical="top" wrapText="1"/>
      <protection/>
    </xf>
    <xf numFmtId="0" fontId="22" fillId="0" borderId="11" xfId="67" applyFont="1" applyFill="1" applyBorder="1" applyAlignment="1">
      <alignment horizontal="center" vertical="center" wrapText="1"/>
      <protection/>
    </xf>
    <xf numFmtId="0" fontId="22" fillId="0" borderId="14" xfId="67" applyFont="1" applyFill="1" applyBorder="1" applyAlignment="1">
      <alignment horizontal="center" vertical="center" wrapText="1"/>
      <protection/>
    </xf>
    <xf numFmtId="0" fontId="21" fillId="0" borderId="15" xfId="62" applyFont="1" applyBorder="1" applyAlignment="1">
      <alignment vertical="center" wrapText="1"/>
      <protection/>
    </xf>
    <xf numFmtId="172" fontId="32" fillId="0" borderId="14" xfId="67" applyNumberFormat="1" applyFont="1" applyFill="1" applyBorder="1" applyAlignment="1">
      <alignment horizontal="center" vertical="center"/>
      <protection/>
    </xf>
    <xf numFmtId="0" fontId="21" fillId="0" borderId="16" xfId="62" applyFont="1" applyBorder="1" applyAlignment="1">
      <alignment vertical="center" wrapText="1"/>
      <protection/>
    </xf>
    <xf numFmtId="3" fontId="50" fillId="33" borderId="17" xfId="67" applyNumberFormat="1" applyFont="1" applyFill="1" applyBorder="1" applyAlignment="1">
      <alignment horizontal="center"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4" fillId="0" borderId="0" xfId="61" applyNumberFormat="1" applyFont="1" applyFill="1" applyAlignment="1" applyProtection="1">
      <alignment vertical="center"/>
      <protection locked="0"/>
    </xf>
    <xf numFmtId="1" fontId="6" fillId="0" borderId="11" xfId="59" applyNumberFormat="1" applyFont="1" applyFill="1" applyBorder="1" applyAlignment="1">
      <alignment horizontal="center" vertical="center"/>
      <protection/>
    </xf>
    <xf numFmtId="1" fontId="6" fillId="0" borderId="12" xfId="59" applyNumberFormat="1" applyFont="1" applyFill="1" applyBorder="1" applyAlignment="1">
      <alignment horizontal="center" vertical="center"/>
      <protection/>
    </xf>
    <xf numFmtId="1" fontId="4" fillId="0" borderId="12" xfId="60" applyNumberFormat="1" applyFont="1" applyFill="1" applyBorder="1" applyAlignment="1">
      <alignment horizontal="center" vertical="center" wrapText="1"/>
      <protection/>
    </xf>
    <xf numFmtId="3" fontId="6" fillId="0" borderId="12" xfId="59" applyNumberFormat="1" applyFont="1" applyFill="1" applyBorder="1" applyAlignment="1">
      <alignment horizontal="center" vertical="center"/>
      <protection/>
    </xf>
    <xf numFmtId="6" fontId="6" fillId="0" borderId="11" xfId="59" applyNumberFormat="1" applyFont="1" applyFill="1" applyBorder="1" applyAlignment="1">
      <alignment horizontal="center" vertical="center" wrapText="1"/>
      <protection/>
    </xf>
    <xf numFmtId="0" fontId="43" fillId="34" borderId="11" xfId="57" applyFont="1" applyFill="1" applyBorder="1" applyAlignment="1">
      <alignment horizontal="left" vertical="center" wrapText="1"/>
      <protection/>
    </xf>
    <xf numFmtId="172" fontId="43" fillId="34" borderId="11" xfId="57" applyNumberFormat="1" applyFont="1" applyFill="1" applyBorder="1" applyAlignment="1">
      <alignment horizontal="center" vertical="center" wrapText="1"/>
      <protection/>
    </xf>
    <xf numFmtId="172" fontId="43" fillId="34" borderId="11" xfId="56" applyNumberFormat="1" applyFont="1" applyFill="1" applyBorder="1" applyAlignment="1">
      <alignment horizontal="center" vertical="center" wrapText="1"/>
      <protection/>
    </xf>
    <xf numFmtId="173" fontId="43" fillId="34" borderId="11" xfId="57" applyNumberFormat="1" applyFont="1" applyFill="1" applyBorder="1" applyAlignment="1">
      <alignment horizontal="center" vertical="center"/>
      <protection/>
    </xf>
    <xf numFmtId="0" fontId="38" fillId="35" borderId="11" xfId="57" applyFont="1" applyFill="1" applyBorder="1" applyAlignment="1">
      <alignment horizontal="left" wrapText="1"/>
      <protection/>
    </xf>
    <xf numFmtId="173" fontId="14" fillId="35" borderId="11" xfId="57" applyNumberFormat="1" applyFont="1" applyFill="1" applyBorder="1" applyAlignment="1">
      <alignment horizontal="center" wrapText="1"/>
      <protection/>
    </xf>
    <xf numFmtId="172" fontId="38" fillId="35" borderId="11" xfId="57" applyNumberFormat="1" applyFont="1" applyFill="1" applyBorder="1" applyAlignment="1">
      <alignment horizontal="center"/>
      <protection/>
    </xf>
    <xf numFmtId="0" fontId="40" fillId="0" borderId="18" xfId="57" applyFont="1" applyBorder="1" applyAlignment="1">
      <alignment horizontal="center" vertical="center" wrapText="1"/>
      <protection/>
    </xf>
    <xf numFmtId="0" fontId="29" fillId="0" borderId="19" xfId="57" applyFont="1" applyBorder="1" applyAlignment="1">
      <alignment horizontal="center" vertical="center" wrapText="1"/>
      <protection/>
    </xf>
    <xf numFmtId="0" fontId="5" fillId="33" borderId="20" xfId="57" applyFont="1" applyFill="1" applyBorder="1" applyAlignment="1">
      <alignment horizontal="left" vertical="center" wrapText="1"/>
      <protection/>
    </xf>
    <xf numFmtId="0" fontId="44" fillId="0" borderId="21" xfId="57" applyFont="1" applyBorder="1" applyAlignment="1">
      <alignment horizontal="left" vertical="center" wrapText="1"/>
      <protection/>
    </xf>
    <xf numFmtId="0" fontId="5" fillId="0" borderId="22" xfId="57" applyFont="1" applyFill="1" applyBorder="1" applyAlignment="1">
      <alignment horizontal="left" vertical="center" wrapText="1"/>
      <protection/>
    </xf>
    <xf numFmtId="0" fontId="44" fillId="0" borderId="23" xfId="57" applyFont="1" applyFill="1" applyBorder="1" applyAlignment="1">
      <alignment horizontal="left" vertical="center" wrapText="1"/>
      <protection/>
    </xf>
    <xf numFmtId="0" fontId="5" fillId="0" borderId="24" xfId="57" applyFont="1" applyFill="1" applyBorder="1" applyAlignment="1">
      <alignment horizontal="left" vertical="center" wrapText="1"/>
      <protection/>
    </xf>
    <xf numFmtId="0" fontId="44" fillId="0" borderId="25" xfId="57" applyFont="1" applyFill="1" applyBorder="1" applyAlignment="1">
      <alignment horizontal="left" vertical="center" wrapText="1"/>
      <protection/>
    </xf>
    <xf numFmtId="172" fontId="33" fillId="0" borderId="20" xfId="57" applyNumberFormat="1" applyFont="1" applyFill="1" applyBorder="1" applyAlignment="1">
      <alignment horizontal="center" vertical="center"/>
      <protection/>
    </xf>
    <xf numFmtId="172" fontId="33" fillId="0" borderId="20" xfId="57" applyNumberFormat="1" applyFont="1" applyBorder="1" applyAlignment="1">
      <alignment horizontal="center" vertical="center"/>
      <protection/>
    </xf>
    <xf numFmtId="172" fontId="24" fillId="0" borderId="21" xfId="57" applyNumberFormat="1" applyFont="1" applyFill="1" applyBorder="1" applyAlignment="1">
      <alignment horizontal="center" vertical="center"/>
      <protection/>
    </xf>
    <xf numFmtId="172" fontId="24" fillId="0" borderId="21" xfId="57" applyNumberFormat="1" applyFont="1" applyBorder="1" applyAlignment="1">
      <alignment horizontal="center" vertical="center"/>
      <protection/>
    </xf>
    <xf numFmtId="172" fontId="33" fillId="0" borderId="22" xfId="57" applyNumberFormat="1" applyFont="1" applyFill="1" applyBorder="1" applyAlignment="1">
      <alignment horizontal="center" vertical="center"/>
      <protection/>
    </xf>
    <xf numFmtId="172" fontId="24" fillId="0" borderId="23" xfId="57" applyNumberFormat="1" applyFont="1" applyFill="1" applyBorder="1" applyAlignment="1">
      <alignment horizontal="center" vertical="center"/>
      <protection/>
    </xf>
    <xf numFmtId="172" fontId="33" fillId="0" borderId="24" xfId="57" applyNumberFormat="1" applyFont="1" applyFill="1" applyBorder="1" applyAlignment="1">
      <alignment horizontal="center" vertical="center"/>
      <protection/>
    </xf>
    <xf numFmtId="172" fontId="24" fillId="0" borderId="25" xfId="57" applyNumberFormat="1" applyFont="1" applyFill="1" applyBorder="1" applyAlignment="1">
      <alignment horizontal="center" vertical="center"/>
      <protection/>
    </xf>
    <xf numFmtId="49" fontId="22" fillId="0" borderId="26" xfId="57" applyNumberFormat="1" applyFont="1" applyFill="1" applyBorder="1" applyAlignment="1">
      <alignment horizontal="center" vertical="center" wrapText="1"/>
      <protection/>
    </xf>
    <xf numFmtId="0" fontId="47" fillId="0" borderId="0" xfId="67" applyFont="1" applyFill="1" applyAlignment="1">
      <alignment horizontal="right"/>
      <protection/>
    </xf>
    <xf numFmtId="0" fontId="48" fillId="0" borderId="0" xfId="67" applyFont="1" applyFill="1" applyBorder="1" applyAlignment="1">
      <alignment horizontal="right"/>
      <protection/>
    </xf>
    <xf numFmtId="0" fontId="8" fillId="0" borderId="11" xfId="73" applyFont="1" applyFill="1" applyBorder="1" applyAlignment="1">
      <alignment horizontal="left"/>
      <protection/>
    </xf>
    <xf numFmtId="3" fontId="4" fillId="0" borderId="12" xfId="59" applyNumberFormat="1" applyFont="1" applyFill="1" applyBorder="1" applyAlignment="1">
      <alignment horizontal="center" vertical="center" wrapText="1"/>
      <protection/>
    </xf>
    <xf numFmtId="3" fontId="4" fillId="0" borderId="12" xfId="60" applyNumberFormat="1" applyFont="1" applyFill="1" applyBorder="1" applyAlignment="1">
      <alignment horizontal="center" vertical="center" wrapText="1"/>
      <protection/>
    </xf>
    <xf numFmtId="172" fontId="10" fillId="0" borderId="12" xfId="59" applyNumberFormat="1" applyFont="1" applyFill="1" applyBorder="1" applyAlignment="1">
      <alignment horizontal="center" vertical="center" wrapText="1"/>
      <protection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1" xfId="60" applyNumberFormat="1" applyFont="1" applyFill="1" applyBorder="1" applyAlignment="1">
      <alignment horizontal="center" vertical="center" wrapText="1"/>
      <protection/>
    </xf>
    <xf numFmtId="1" fontId="49" fillId="0" borderId="11" xfId="59" applyNumberFormat="1" applyFont="1" applyFill="1" applyBorder="1" applyAlignment="1">
      <alignment horizontal="center" vertical="center" wrapText="1"/>
      <protection/>
    </xf>
    <xf numFmtId="3" fontId="15" fillId="0" borderId="11" xfId="66" applyNumberFormat="1" applyFont="1" applyFill="1" applyBorder="1" applyAlignment="1">
      <alignment horizontal="center" vertical="center"/>
      <protection/>
    </xf>
    <xf numFmtId="1" fontId="4" fillId="0" borderId="11" xfId="59" applyNumberFormat="1" applyFont="1" applyFill="1" applyBorder="1" applyAlignment="1">
      <alignment horizontal="center" vertical="center" wrapText="1"/>
      <protection/>
    </xf>
    <xf numFmtId="0" fontId="36" fillId="36" borderId="11" xfId="64" applyFont="1" applyFill="1" applyBorder="1" applyAlignment="1">
      <alignment horizontal="center" vertical="center"/>
      <protection/>
    </xf>
    <xf numFmtId="3" fontId="36" fillId="36" borderId="11" xfId="57" applyNumberFormat="1" applyFont="1" applyFill="1" applyBorder="1" applyAlignment="1">
      <alignment horizontal="center" vertical="center"/>
      <protection/>
    </xf>
    <xf numFmtId="172" fontId="36" fillId="36" borderId="11" xfId="57" applyNumberFormat="1" applyFont="1" applyFill="1" applyBorder="1" applyAlignment="1">
      <alignment horizontal="center" vertical="center"/>
      <protection/>
    </xf>
    <xf numFmtId="3" fontId="51" fillId="36" borderId="11" xfId="67" applyNumberFormat="1" applyFont="1" applyFill="1" applyBorder="1" applyAlignment="1">
      <alignment horizontal="center" vertical="center"/>
      <protection/>
    </xf>
    <xf numFmtId="3" fontId="51" fillId="36" borderId="17" xfId="67" applyNumberFormat="1" applyFont="1" applyFill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" fontId="2" fillId="0" borderId="28" xfId="61" applyNumberFormat="1" applyFont="1" applyFill="1" applyBorder="1" applyAlignment="1" applyProtection="1">
      <alignment horizontal="center"/>
      <protection/>
    </xf>
    <xf numFmtId="1" fontId="2" fillId="0" borderId="0" xfId="61" applyNumberFormat="1" applyFont="1" applyFill="1" applyAlignment="1" applyProtection="1">
      <alignment horizontal="center"/>
      <protection locked="0"/>
    </xf>
    <xf numFmtId="1" fontId="2" fillId="0" borderId="11" xfId="61" applyNumberFormat="1" applyFont="1" applyFill="1" applyBorder="1" applyAlignment="1" applyProtection="1">
      <alignment horizontal="center"/>
      <protection locked="0"/>
    </xf>
    <xf numFmtId="172" fontId="12" fillId="0" borderId="11" xfId="61" applyNumberFormat="1" applyFont="1" applyFill="1" applyBorder="1" applyAlignment="1" applyProtection="1">
      <alignment horizontal="center" vertical="center"/>
      <protection locked="0"/>
    </xf>
    <xf numFmtId="14" fontId="26" fillId="0" borderId="14" xfId="48" applyNumberFormat="1" applyFont="1" applyBorder="1" applyAlignment="1">
      <alignment horizontal="center" vertical="center" wrapText="1"/>
      <protection/>
    </xf>
    <xf numFmtId="0" fontId="22" fillId="36" borderId="15" xfId="67" applyFont="1" applyFill="1" applyBorder="1" applyAlignment="1">
      <alignment horizontal="center" vertical="center" wrapText="1"/>
      <protection/>
    </xf>
    <xf numFmtId="172" fontId="22" fillId="36" borderId="14" xfId="67" applyNumberFormat="1" applyFont="1" applyFill="1" applyBorder="1" applyAlignment="1">
      <alignment horizontal="center" vertical="center" wrapText="1"/>
      <protection/>
    </xf>
    <xf numFmtId="0" fontId="32" fillId="0" borderId="15" xfId="67" applyFont="1" applyFill="1" applyBorder="1" applyAlignment="1">
      <alignment horizontal="left" vertical="center" wrapText="1"/>
      <protection/>
    </xf>
    <xf numFmtId="172" fontId="32" fillId="0" borderId="14" xfId="67" applyNumberFormat="1" applyFont="1" applyFill="1" applyBorder="1" applyAlignment="1">
      <alignment horizontal="center" vertical="center" wrapText="1"/>
      <protection/>
    </xf>
    <xf numFmtId="0" fontId="32" fillId="0" borderId="16" xfId="67" applyFont="1" applyFill="1" applyBorder="1" applyAlignment="1">
      <alignment horizontal="left" vertical="center" wrapText="1"/>
      <protection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0" fillId="37" borderId="15" xfId="67" applyFont="1" applyFill="1" applyBorder="1" applyAlignment="1">
      <alignment horizontal="center" vertical="center" wrapText="1"/>
      <protection/>
    </xf>
    <xf numFmtId="3" fontId="30" fillId="37" borderId="11" xfId="67" applyNumberFormat="1" applyFont="1" applyFill="1" applyBorder="1" applyAlignment="1">
      <alignment horizontal="center" vertical="center"/>
      <protection/>
    </xf>
    <xf numFmtId="172" fontId="30" fillId="37" borderId="14" xfId="67" applyNumberFormat="1" applyFont="1" applyFill="1" applyBorder="1" applyAlignment="1">
      <alignment horizontal="center" vertical="center"/>
      <protection/>
    </xf>
    <xf numFmtId="1" fontId="15" fillId="38" borderId="11" xfId="61" applyNumberFormat="1" applyFont="1" applyFill="1" applyBorder="1" applyAlignment="1" applyProtection="1">
      <alignment horizontal="center" vertical="center"/>
      <protection locked="0"/>
    </xf>
    <xf numFmtId="3" fontId="15" fillId="38" borderId="11" xfId="61" applyNumberFormat="1" applyFont="1" applyFill="1" applyBorder="1" applyAlignment="1" applyProtection="1">
      <alignment horizontal="center" vertical="center"/>
      <protection locked="0"/>
    </xf>
    <xf numFmtId="172" fontId="15" fillId="38" borderId="11" xfId="61" applyNumberFormat="1" applyFont="1" applyFill="1" applyBorder="1" applyAlignment="1" applyProtection="1">
      <alignment horizontal="center" vertical="center"/>
      <protection locked="0"/>
    </xf>
    <xf numFmtId="3" fontId="12" fillId="38" borderId="11" xfId="61" applyNumberFormat="1" applyFont="1" applyFill="1" applyBorder="1" applyAlignment="1" applyProtection="1">
      <alignment horizontal="center" vertical="center"/>
      <protection locked="0"/>
    </xf>
    <xf numFmtId="173" fontId="15" fillId="38" borderId="11" xfId="61" applyNumberFormat="1" applyFont="1" applyFill="1" applyBorder="1" applyAlignment="1" applyProtection="1">
      <alignment horizontal="center" vertical="center"/>
      <protection locked="0"/>
    </xf>
    <xf numFmtId="172" fontId="17" fillId="38" borderId="11" xfId="61" applyNumberFormat="1" applyFont="1" applyFill="1" applyBorder="1" applyAlignment="1" applyProtection="1">
      <alignment horizontal="center" vertical="center"/>
      <protection locked="0"/>
    </xf>
    <xf numFmtId="3" fontId="17" fillId="38" borderId="11" xfId="61" applyNumberFormat="1" applyFont="1" applyFill="1" applyBorder="1" applyAlignment="1" applyProtection="1">
      <alignment horizontal="center" vertical="center"/>
      <protection locked="0"/>
    </xf>
    <xf numFmtId="3" fontId="15" fillId="38" borderId="11" xfId="61" applyNumberFormat="1" applyFont="1" applyFill="1" applyBorder="1" applyAlignment="1" applyProtection="1">
      <alignment horizontal="center" vertical="center" wrapText="1"/>
      <protection locked="0"/>
    </xf>
    <xf numFmtId="173" fontId="15" fillId="38" borderId="11" xfId="61" applyNumberFormat="1" applyFont="1" applyFill="1" applyBorder="1" applyAlignment="1" applyProtection="1">
      <alignment horizontal="center" vertical="center" wrapText="1"/>
      <protection locked="0"/>
    </xf>
    <xf numFmtId="3" fontId="12" fillId="38" borderId="11" xfId="61" applyNumberFormat="1" applyFont="1" applyFill="1" applyBorder="1" applyAlignment="1" applyProtection="1">
      <alignment horizontal="center" vertical="center" wrapText="1"/>
      <protection locked="0"/>
    </xf>
    <xf numFmtId="3" fontId="15" fillId="38" borderId="17" xfId="61" applyNumberFormat="1" applyFont="1" applyFill="1" applyBorder="1" applyAlignment="1" applyProtection="1">
      <alignment horizontal="center" vertical="center"/>
      <protection locked="0"/>
    </xf>
    <xf numFmtId="1" fontId="4" fillId="39" borderId="11" xfId="61" applyNumberFormat="1" applyFont="1" applyFill="1" applyBorder="1" applyProtection="1">
      <alignment/>
      <protection locked="0"/>
    </xf>
    <xf numFmtId="3" fontId="15" fillId="39" borderId="11" xfId="61" applyNumberFormat="1" applyFont="1" applyFill="1" applyBorder="1" applyAlignment="1" applyProtection="1">
      <alignment horizontal="center" vertical="center"/>
      <protection locked="0"/>
    </xf>
    <xf numFmtId="172" fontId="17" fillId="39" borderId="11" xfId="61" applyNumberFormat="1" applyFont="1" applyFill="1" applyBorder="1" applyAlignment="1" applyProtection="1">
      <alignment horizontal="center" vertical="center"/>
      <protection locked="0"/>
    </xf>
    <xf numFmtId="3" fontId="17" fillId="39" borderId="11" xfId="61" applyNumberFormat="1" applyFont="1" applyFill="1" applyBorder="1" applyAlignment="1" applyProtection="1">
      <alignment horizontal="center" vertical="center"/>
      <protection locked="0"/>
    </xf>
    <xf numFmtId="3" fontId="17" fillId="39" borderId="11" xfId="0" applyNumberFormat="1" applyFont="1" applyFill="1" applyBorder="1" applyAlignment="1">
      <alignment horizontal="center" vertical="center"/>
    </xf>
    <xf numFmtId="3" fontId="17" fillId="39" borderId="11" xfId="61" applyNumberFormat="1" applyFont="1" applyFill="1" applyBorder="1" applyAlignment="1" applyProtection="1">
      <alignment horizontal="center" vertical="center" wrapText="1"/>
      <protection locked="0"/>
    </xf>
    <xf numFmtId="3" fontId="17" fillId="39" borderId="11" xfId="63" applyNumberFormat="1" applyFont="1" applyFill="1" applyBorder="1" applyAlignment="1">
      <alignment horizontal="center" vertical="center" wrapText="1"/>
      <protection/>
    </xf>
    <xf numFmtId="173" fontId="17" fillId="39" borderId="11" xfId="61" applyNumberFormat="1" applyFont="1" applyFill="1" applyBorder="1" applyAlignment="1" applyProtection="1">
      <alignment horizontal="center" vertical="center"/>
      <protection locked="0"/>
    </xf>
    <xf numFmtId="173" fontId="17" fillId="38" borderId="11" xfId="61" applyNumberFormat="1" applyFont="1" applyFill="1" applyBorder="1" applyAlignment="1" applyProtection="1">
      <alignment horizontal="center" vertical="center"/>
      <protection locked="0"/>
    </xf>
    <xf numFmtId="0" fontId="26" fillId="0" borderId="29" xfId="57" applyFont="1" applyFill="1" applyBorder="1" applyAlignment="1">
      <alignment horizontal="center" vertical="center" wrapText="1"/>
      <protection/>
    </xf>
    <xf numFmtId="0" fontId="26" fillId="0" borderId="30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39" fillId="0" borderId="31" xfId="65" applyFont="1" applyFill="1" applyBorder="1" applyAlignment="1">
      <alignment horizontal="left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horizontal="center" vertical="center" wrapText="1"/>
      <protection/>
    </xf>
    <xf numFmtId="0" fontId="42" fillId="0" borderId="11" xfId="57" applyFont="1" applyFill="1" applyBorder="1" applyAlignment="1">
      <alignment horizontal="center" vertical="center" wrapText="1"/>
      <protection/>
    </xf>
    <xf numFmtId="0" fontId="40" fillId="0" borderId="0" xfId="57" applyFont="1" applyFill="1" applyBorder="1" applyAlignment="1">
      <alignment horizontal="right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35" fillId="0" borderId="0" xfId="64" applyFont="1" applyFill="1" applyAlignment="1">
      <alignment horizontal="center" vertical="top" wrapText="1"/>
      <protection/>
    </xf>
    <xf numFmtId="0" fontId="35" fillId="0" borderId="11" xfId="64" applyFont="1" applyFill="1" applyBorder="1" applyAlignment="1">
      <alignment horizontal="center" vertical="top" wrapText="1"/>
      <protection/>
    </xf>
    <xf numFmtId="49" fontId="36" fillId="0" borderId="11" xfId="64" applyNumberFormat="1" applyFont="1" applyBorder="1" applyAlignment="1">
      <alignment horizontal="center" vertical="center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/>
      <protection/>
    </xf>
    <xf numFmtId="0" fontId="25" fillId="0" borderId="32" xfId="67" applyFont="1" applyFill="1" applyBorder="1" applyAlignment="1">
      <alignment horizontal="center"/>
      <protection/>
    </xf>
    <xf numFmtId="0" fontId="25" fillId="0" borderId="33" xfId="67" applyFont="1" applyFill="1" applyBorder="1" applyAlignment="1">
      <alignment horizontal="center"/>
      <protection/>
    </xf>
    <xf numFmtId="49" fontId="36" fillId="0" borderId="34" xfId="64" applyNumberFormat="1" applyFont="1" applyBorder="1" applyAlignment="1">
      <alignment horizontal="center" vertical="center" wrapText="1"/>
      <protection/>
    </xf>
    <xf numFmtId="14" fontId="26" fillId="0" borderId="34" xfId="48" applyNumberFormat="1" applyFont="1" applyBorder="1" applyAlignment="1">
      <alignment horizontal="center" vertical="center" wrapText="1"/>
      <protection/>
    </xf>
    <xf numFmtId="14" fontId="26" fillId="0" borderId="35" xfId="48" applyNumberFormat="1" applyFont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 wrapText="1"/>
      <protection/>
    </xf>
    <xf numFmtId="0" fontId="25" fillId="0" borderId="36" xfId="67" applyFont="1" applyFill="1" applyBorder="1" applyAlignment="1">
      <alignment horizontal="center"/>
      <protection/>
    </xf>
    <xf numFmtId="0" fontId="25" fillId="0" borderId="15" xfId="67" applyFont="1" applyFill="1" applyBorder="1" applyAlignment="1">
      <alignment horizontal="center"/>
      <protection/>
    </xf>
    <xf numFmtId="0" fontId="22" fillId="0" borderId="34" xfId="67" applyFont="1" applyFill="1" applyBorder="1" applyAlignment="1">
      <alignment horizontal="center" vertical="center" wrapText="1"/>
      <protection/>
    </xf>
    <xf numFmtId="0" fontId="22" fillId="0" borderId="35" xfId="67" applyFont="1" applyFill="1" applyBorder="1" applyAlignment="1">
      <alignment horizontal="center" vertical="center" wrapText="1"/>
      <protection/>
    </xf>
    <xf numFmtId="0" fontId="36" fillId="0" borderId="0" xfId="60" applyFont="1" applyAlignment="1">
      <alignment horizontal="center"/>
      <protection/>
    </xf>
    <xf numFmtId="0" fontId="36" fillId="0" borderId="1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6" fillId="0" borderId="13" xfId="59" applyFont="1" applyFill="1" applyBorder="1" applyAlignment="1">
      <alignment horizontal="center" vertical="center"/>
      <protection/>
    </xf>
    <xf numFmtId="0" fontId="6" fillId="0" borderId="37" xfId="59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left" vertical="center" wrapText="1"/>
      <protection/>
    </xf>
    <xf numFmtId="173" fontId="6" fillId="0" borderId="17" xfId="59" applyNumberFormat="1" applyFont="1" applyFill="1" applyBorder="1" applyAlignment="1">
      <alignment horizontal="center" vertical="center"/>
      <protection/>
    </xf>
    <xf numFmtId="173" fontId="6" fillId="0" borderId="27" xfId="59" applyNumberFormat="1" applyFont="1" applyFill="1" applyBorder="1" applyAlignment="1">
      <alignment horizontal="center" vertical="center"/>
      <protection/>
    </xf>
    <xf numFmtId="0" fontId="37" fillId="0" borderId="38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0" fontId="6" fillId="0" borderId="17" xfId="59" applyFont="1" applyFill="1" applyBorder="1" applyAlignment="1">
      <alignment horizontal="center" vertical="center"/>
      <protection/>
    </xf>
    <xf numFmtId="0" fontId="6" fillId="0" borderId="27" xfId="59" applyFont="1" applyFill="1" applyBorder="1" applyAlignment="1">
      <alignment horizontal="center" vertical="center"/>
      <protection/>
    </xf>
    <xf numFmtId="1" fontId="13" fillId="0" borderId="39" xfId="61" applyNumberFormat="1" applyFont="1" applyFill="1" applyBorder="1" applyAlignment="1" applyProtection="1">
      <alignment horizontal="center" vertical="center" wrapText="1"/>
      <protection/>
    </xf>
    <xf numFmtId="1" fontId="13" fillId="0" borderId="38" xfId="61" applyNumberFormat="1" applyFont="1" applyFill="1" applyBorder="1" applyAlignment="1" applyProtection="1">
      <alignment horizontal="center" vertical="center" wrapText="1"/>
      <protection/>
    </xf>
    <xf numFmtId="1" fontId="13" fillId="0" borderId="40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28" xfId="61" applyNumberFormat="1" applyFont="1" applyFill="1" applyBorder="1" applyAlignment="1" applyProtection="1">
      <alignment horizontal="center" vertical="center" wrapText="1"/>
      <protection/>
    </xf>
    <xf numFmtId="1" fontId="15" fillId="0" borderId="12" xfId="61" applyNumberFormat="1" applyFont="1" applyFill="1" applyBorder="1" applyAlignment="1" applyProtection="1">
      <alignment horizontal="center" vertical="center" wrapText="1"/>
      <protection/>
    </xf>
    <xf numFmtId="1" fontId="16" fillId="0" borderId="28" xfId="61" applyNumberFormat="1" applyFont="1" applyFill="1" applyBorder="1" applyAlignment="1" applyProtection="1">
      <alignment horizontal="center" vertical="center" wrapText="1"/>
      <protection/>
    </xf>
    <xf numFmtId="1" fontId="16" fillId="0" borderId="12" xfId="61" applyNumberFormat="1" applyFont="1" applyFill="1" applyBorder="1" applyAlignment="1" applyProtection="1">
      <alignment horizontal="center" vertical="center" wrapText="1"/>
      <protection/>
    </xf>
    <xf numFmtId="1" fontId="3" fillId="0" borderId="0" xfId="61" applyNumberFormat="1" applyFont="1" applyFill="1" applyAlignment="1" applyProtection="1">
      <alignment horizontal="center"/>
      <protection locked="0"/>
    </xf>
    <xf numFmtId="1" fontId="3" fillId="0" borderId="10" xfId="61" applyNumberFormat="1" applyFont="1" applyFill="1" applyBorder="1" applyAlignment="1" applyProtection="1">
      <alignment horizontal="center"/>
      <protection locked="0"/>
    </xf>
    <xf numFmtId="1" fontId="13" fillId="0" borderId="41" xfId="61" applyNumberFormat="1" applyFont="1" applyFill="1" applyBorder="1" applyAlignment="1" applyProtection="1">
      <alignment horizontal="center" vertical="center" wrapText="1"/>
      <protection/>
    </xf>
    <xf numFmtId="1" fontId="13" fillId="0" borderId="42" xfId="61" applyNumberFormat="1" applyFont="1" applyFill="1" applyBorder="1" applyAlignment="1" applyProtection="1">
      <alignment horizontal="center" vertical="center" wrapText="1"/>
      <protection/>
    </xf>
    <xf numFmtId="1" fontId="13" fillId="0" borderId="37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6" fillId="0" borderId="17" xfId="61" applyNumberFormat="1" applyFont="1" applyFill="1" applyBorder="1" applyAlignment="1" applyProtection="1">
      <alignment horizontal="center" vertical="center" wrapText="1"/>
      <protection/>
    </xf>
    <xf numFmtId="1" fontId="16" fillId="0" borderId="27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43" xfId="61" applyNumberFormat="1" applyFont="1" applyFill="1" applyBorder="1" applyAlignment="1" applyProtection="1">
      <alignment horizontal="center" vertical="center" wrapText="1"/>
      <protection/>
    </xf>
    <xf numFmtId="1" fontId="13" fillId="0" borderId="27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28" xfId="61" applyNumberFormat="1" applyFont="1" applyFill="1" applyBorder="1" applyAlignment="1" applyProtection="1">
      <alignment horizontal="center"/>
      <protection/>
    </xf>
    <xf numFmtId="1" fontId="2" fillId="0" borderId="44" xfId="61" applyNumberFormat="1" applyFont="1" applyFill="1" applyBorder="1" applyAlignment="1" applyProtection="1">
      <alignment horizontal="center"/>
      <protection/>
    </xf>
    <xf numFmtId="1" fontId="2" fillId="0" borderId="12" xfId="61" applyNumberFormat="1" applyFont="1" applyFill="1" applyBorder="1" applyAlignment="1" applyProtection="1">
      <alignment horizontal="center"/>
      <protection/>
    </xf>
    <xf numFmtId="1" fontId="13" fillId="0" borderId="28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39" xfId="61" applyNumberFormat="1" applyFont="1" applyFill="1" applyBorder="1" applyAlignment="1" applyProtection="1">
      <alignment horizontal="center" vertical="center" wrapText="1"/>
      <protection/>
    </xf>
    <xf numFmtId="1" fontId="14" fillId="0" borderId="38" xfId="61" applyNumberFormat="1" applyFont="1" applyFill="1" applyBorder="1" applyAlignment="1" applyProtection="1">
      <alignment horizontal="center" vertical="center" wrapText="1"/>
      <protection/>
    </xf>
    <xf numFmtId="1" fontId="14" fillId="0" borderId="41" xfId="61" applyNumberFormat="1" applyFont="1" applyFill="1" applyBorder="1" applyAlignment="1" applyProtection="1">
      <alignment horizontal="center" vertical="center" wrapText="1"/>
      <protection/>
    </xf>
    <xf numFmtId="1" fontId="14" fillId="0" borderId="40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4" fillId="0" borderId="42" xfId="61" applyNumberFormat="1" applyFont="1" applyFill="1" applyBorder="1" applyAlignment="1" applyProtection="1">
      <alignment horizontal="center" vertical="center" wrapText="1"/>
      <protection/>
    </xf>
    <xf numFmtId="1" fontId="14" fillId="0" borderId="13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37" xfId="61" applyNumberFormat="1" applyFont="1" applyFill="1" applyBorder="1" applyAlignment="1" applyProtection="1">
      <alignment horizontal="center" vertical="center" wrapText="1"/>
      <protection/>
    </xf>
    <xf numFmtId="1" fontId="46" fillId="0" borderId="11" xfId="61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Укомплектування_11_2013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SheetLayoutView="100" zoomScalePageLayoutView="0" workbookViewId="0" topLeftCell="A1">
      <selection activeCell="E6" sqref="E6"/>
    </sheetView>
  </sheetViews>
  <sheetFormatPr defaultColWidth="10.28125" defaultRowHeight="15"/>
  <cols>
    <col min="1" max="1" width="38.7109375" style="71" customWidth="1"/>
    <col min="2" max="3" width="38.7109375" style="75" customWidth="1"/>
    <col min="4" max="237" width="7.8515625" style="71" customWidth="1"/>
    <col min="238" max="238" width="39.28125" style="71" customWidth="1"/>
    <col min="239" max="16384" width="10.28125" style="71" customWidth="1"/>
  </cols>
  <sheetData>
    <row r="1" spans="1:3" ht="49.5" customHeight="1">
      <c r="A1" s="214" t="s">
        <v>155</v>
      </c>
      <c r="B1" s="214"/>
      <c r="C1" s="214"/>
    </row>
    <row r="2" spans="1:3" ht="38.25" customHeight="1" thickBot="1">
      <c r="A2" s="215" t="s">
        <v>112</v>
      </c>
      <c r="B2" s="215"/>
      <c r="C2" s="215"/>
    </row>
    <row r="3" spans="1:3" s="73" customFormat="1" ht="39" customHeight="1" thickTop="1">
      <c r="A3" s="138"/>
      <c r="B3" s="212" t="s">
        <v>82</v>
      </c>
      <c r="C3" s="213"/>
    </row>
    <row r="4" spans="1:3" s="73" customFormat="1" ht="40.5" customHeight="1" thickBot="1">
      <c r="A4" s="139"/>
      <c r="B4" s="154" t="s">
        <v>131</v>
      </c>
      <c r="C4" s="154" t="s">
        <v>102</v>
      </c>
    </row>
    <row r="5" spans="1:3" s="73" customFormat="1" ht="63" customHeight="1" thickTop="1">
      <c r="A5" s="140" t="s">
        <v>94</v>
      </c>
      <c r="B5" s="146">
        <v>726.8</v>
      </c>
      <c r="C5" s="147">
        <v>728</v>
      </c>
    </row>
    <row r="6" spans="1:3" s="73" customFormat="1" ht="48.75" customHeight="1">
      <c r="A6" s="141" t="s">
        <v>93</v>
      </c>
      <c r="B6" s="148">
        <v>62.7</v>
      </c>
      <c r="C6" s="149">
        <v>63.3</v>
      </c>
    </row>
    <row r="7" spans="1:3" s="73" customFormat="1" ht="57" customHeight="1">
      <c r="A7" s="142" t="s">
        <v>95</v>
      </c>
      <c r="B7" s="150">
        <v>647.7</v>
      </c>
      <c r="C7" s="150">
        <v>652.8</v>
      </c>
    </row>
    <row r="8" spans="1:3" s="73" customFormat="1" ht="54.75" customHeight="1">
      <c r="A8" s="143" t="s">
        <v>92</v>
      </c>
      <c r="B8" s="151">
        <v>55.9</v>
      </c>
      <c r="C8" s="151">
        <v>56.8</v>
      </c>
    </row>
    <row r="9" spans="1:3" s="73" customFormat="1" ht="70.5" customHeight="1">
      <c r="A9" s="144" t="s">
        <v>101</v>
      </c>
      <c r="B9" s="152">
        <v>79.1</v>
      </c>
      <c r="C9" s="152">
        <v>75.2</v>
      </c>
    </row>
    <row r="10" spans="1:3" s="73" customFormat="1" ht="60.75" customHeight="1" thickBot="1">
      <c r="A10" s="145" t="s">
        <v>96</v>
      </c>
      <c r="B10" s="153">
        <v>10.9</v>
      </c>
      <c r="C10" s="153">
        <v>10.3</v>
      </c>
    </row>
    <row r="11" spans="1:3" s="76" customFormat="1" ht="15.75" thickTop="1">
      <c r="A11" s="74"/>
      <c r="B11" s="74"/>
      <c r="C11" s="75"/>
    </row>
    <row r="12" spans="1:3" s="78" customFormat="1" ht="12" customHeight="1">
      <c r="A12" s="77"/>
      <c r="B12" s="77"/>
      <c r="C12" s="75"/>
    </row>
    <row r="13" ht="15">
      <c r="A13" s="79"/>
    </row>
    <row r="14" ht="15">
      <c r="A14" s="79"/>
    </row>
    <row r="15" ht="15">
      <c r="A15" s="79"/>
    </row>
    <row r="16" ht="15">
      <c r="A16" s="79"/>
    </row>
    <row r="17" ht="15">
      <c r="A17" s="79"/>
    </row>
    <row r="18" ht="15">
      <c r="A18" s="79"/>
    </row>
    <row r="19" ht="15">
      <c r="A19" s="79"/>
    </row>
    <row r="20" ht="15">
      <c r="A20" s="79"/>
    </row>
    <row r="21" ht="15">
      <c r="A21" s="79"/>
    </row>
    <row r="22" ht="15">
      <c r="A22" s="79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Normal="75" zoomScaleSheetLayoutView="100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B9" sqref="B9:I34"/>
    </sheetView>
  </sheetViews>
  <sheetFormatPr defaultColWidth="8.28125" defaultRowHeight="15"/>
  <cols>
    <col min="1" max="1" width="20.8515625" style="81" customWidth="1"/>
    <col min="2" max="2" width="16.421875" style="81" customWidth="1"/>
    <col min="3" max="3" width="14.421875" style="81" customWidth="1"/>
    <col min="4" max="4" width="14.00390625" style="81" customWidth="1"/>
    <col min="5" max="5" width="13.28125" style="81" customWidth="1"/>
    <col min="6" max="6" width="12.7109375" style="81" customWidth="1"/>
    <col min="7" max="7" width="12.00390625" style="81" customWidth="1"/>
    <col min="8" max="8" width="12.57421875" style="81" customWidth="1"/>
    <col min="9" max="9" width="13.7109375" style="81" customWidth="1"/>
    <col min="10" max="10" width="9.140625" style="82" customWidth="1"/>
    <col min="11" max="252" width="9.140625" style="81" customWidth="1"/>
    <col min="253" max="253" width="18.57421875" style="81" customWidth="1"/>
    <col min="254" max="254" width="11.57421875" style="81" customWidth="1"/>
    <col min="255" max="255" width="11.00390625" style="81" customWidth="1"/>
    <col min="256" max="16384" width="8.28125" style="81" customWidth="1"/>
  </cols>
  <sheetData>
    <row r="1" spans="1:9" s="80" customFormat="1" ht="18" customHeight="1">
      <c r="A1" s="217" t="s">
        <v>83</v>
      </c>
      <c r="B1" s="217"/>
      <c r="C1" s="217"/>
      <c r="D1" s="217"/>
      <c r="E1" s="217"/>
      <c r="F1" s="217"/>
      <c r="G1" s="217"/>
      <c r="H1" s="217"/>
      <c r="I1" s="217"/>
    </row>
    <row r="2" spans="1:9" s="80" customFormat="1" ht="18.75" customHeight="1">
      <c r="A2" s="217" t="s">
        <v>156</v>
      </c>
      <c r="B2" s="217"/>
      <c r="C2" s="217"/>
      <c r="D2" s="217"/>
      <c r="E2" s="217"/>
      <c r="F2" s="217"/>
      <c r="G2" s="217"/>
      <c r="H2" s="217"/>
      <c r="I2" s="217"/>
    </row>
    <row r="3" spans="1:9" s="80" customFormat="1" ht="14.25" customHeight="1">
      <c r="A3" s="218" t="s">
        <v>84</v>
      </c>
      <c r="B3" s="218"/>
      <c r="C3" s="218"/>
      <c r="D3" s="218"/>
      <c r="E3" s="218"/>
      <c r="F3" s="218"/>
      <c r="G3" s="218"/>
      <c r="H3" s="218"/>
      <c r="I3" s="218"/>
    </row>
    <row r="4" spans="1:9" s="80" customFormat="1" ht="9" customHeight="1" hidden="1">
      <c r="A4" s="218"/>
      <c r="B4" s="218"/>
      <c r="C4" s="218"/>
      <c r="D4" s="218"/>
      <c r="E4" s="218"/>
      <c r="F4" s="218"/>
      <c r="G4" s="218"/>
      <c r="H4" s="218"/>
      <c r="I4" s="218"/>
    </row>
    <row r="5" spans="1:9" ht="18" customHeight="1">
      <c r="A5" s="72" t="s">
        <v>81</v>
      </c>
      <c r="F5" s="220"/>
      <c r="G5" s="220"/>
      <c r="H5" s="220"/>
      <c r="I5" s="220"/>
    </row>
    <row r="6" spans="1:9" s="83" customFormat="1" ht="16.5" customHeight="1">
      <c r="A6" s="221"/>
      <c r="B6" s="216" t="s">
        <v>85</v>
      </c>
      <c r="C6" s="216"/>
      <c r="D6" s="216" t="s">
        <v>86</v>
      </c>
      <c r="E6" s="216"/>
      <c r="F6" s="216" t="s">
        <v>87</v>
      </c>
      <c r="G6" s="216"/>
      <c r="H6" s="216" t="s">
        <v>88</v>
      </c>
      <c r="I6" s="216"/>
    </row>
    <row r="7" spans="1:9" s="84" customFormat="1" ht="27.75" customHeight="1">
      <c r="A7" s="221"/>
      <c r="B7" s="93" t="s">
        <v>7</v>
      </c>
      <c r="C7" s="93" t="s">
        <v>132</v>
      </c>
      <c r="D7" s="93" t="s">
        <v>7</v>
      </c>
      <c r="E7" s="93" t="s">
        <v>132</v>
      </c>
      <c r="F7" s="93" t="s">
        <v>7</v>
      </c>
      <c r="G7" s="93" t="s">
        <v>132</v>
      </c>
      <c r="H7" s="93" t="s">
        <v>7</v>
      </c>
      <c r="I7" s="93" t="s">
        <v>132</v>
      </c>
    </row>
    <row r="8" spans="1:9" s="83" customFormat="1" ht="12.75" customHeight="1">
      <c r="A8" s="85"/>
      <c r="B8" s="219" t="s">
        <v>89</v>
      </c>
      <c r="C8" s="219"/>
      <c r="D8" s="219" t="s">
        <v>90</v>
      </c>
      <c r="E8" s="219"/>
      <c r="F8" s="219" t="s">
        <v>89</v>
      </c>
      <c r="G8" s="219"/>
      <c r="H8" s="219" t="s">
        <v>90</v>
      </c>
      <c r="I8" s="219"/>
    </row>
    <row r="9" spans="1:9" s="86" customFormat="1" ht="18" customHeight="1">
      <c r="A9" s="131" t="s">
        <v>25</v>
      </c>
      <c r="B9" s="132">
        <v>16120.9</v>
      </c>
      <c r="C9" s="133">
        <v>16283.2</v>
      </c>
      <c r="D9" s="134">
        <v>56</v>
      </c>
      <c r="E9" s="134">
        <v>56.8</v>
      </c>
      <c r="F9" s="133">
        <v>1709.6999999999998</v>
      </c>
      <c r="G9" s="133">
        <v>1600.4000000000003</v>
      </c>
      <c r="H9" s="134">
        <v>9.6</v>
      </c>
      <c r="I9" s="134">
        <v>8.9</v>
      </c>
    </row>
    <row r="10" spans="1:9" ht="15.75" customHeight="1">
      <c r="A10" s="135" t="s">
        <v>26</v>
      </c>
      <c r="B10" s="136">
        <v>647.7</v>
      </c>
      <c r="C10" s="136">
        <v>652.8</v>
      </c>
      <c r="D10" s="136">
        <v>55.9</v>
      </c>
      <c r="E10" s="136">
        <v>56.8</v>
      </c>
      <c r="F10" s="137">
        <v>79.1</v>
      </c>
      <c r="G10" s="137">
        <v>75.2</v>
      </c>
      <c r="H10" s="136">
        <v>10.9</v>
      </c>
      <c r="I10" s="136">
        <v>10.3</v>
      </c>
    </row>
    <row r="11" spans="1:9" ht="15.75" customHeight="1">
      <c r="A11" s="87" t="s">
        <v>27</v>
      </c>
      <c r="B11" s="88">
        <v>365.8</v>
      </c>
      <c r="C11" s="88">
        <v>369.3</v>
      </c>
      <c r="D11" s="88">
        <v>48.8</v>
      </c>
      <c r="E11" s="88">
        <v>49.3</v>
      </c>
      <c r="F11" s="89">
        <v>53</v>
      </c>
      <c r="G11" s="89">
        <v>51.2</v>
      </c>
      <c r="H11" s="88">
        <v>12.7</v>
      </c>
      <c r="I11" s="88">
        <v>12.2</v>
      </c>
    </row>
    <row r="12" spans="1:9" ht="15.75" customHeight="1">
      <c r="A12" s="87" t="s">
        <v>28</v>
      </c>
      <c r="B12" s="88">
        <v>1388.1</v>
      </c>
      <c r="C12" s="88">
        <v>1404.9</v>
      </c>
      <c r="D12" s="88">
        <v>57.9</v>
      </c>
      <c r="E12" s="88">
        <v>58.7</v>
      </c>
      <c r="F12" s="89">
        <v>128</v>
      </c>
      <c r="G12" s="89">
        <v>121.8</v>
      </c>
      <c r="H12" s="88">
        <v>8.4</v>
      </c>
      <c r="I12" s="88">
        <v>8</v>
      </c>
    </row>
    <row r="13" spans="1:9" ht="15.75" customHeight="1">
      <c r="A13" s="87" t="s">
        <v>29</v>
      </c>
      <c r="B13" s="88">
        <v>734.9</v>
      </c>
      <c r="C13" s="88">
        <v>739.8</v>
      </c>
      <c r="D13" s="88">
        <v>49.5</v>
      </c>
      <c r="E13" s="88">
        <v>49.9</v>
      </c>
      <c r="F13" s="89">
        <v>125</v>
      </c>
      <c r="G13" s="89">
        <v>121.8</v>
      </c>
      <c r="H13" s="88">
        <v>14.5</v>
      </c>
      <c r="I13" s="88">
        <v>14.1</v>
      </c>
    </row>
    <row r="14" spans="1:9" ht="15.75" customHeight="1">
      <c r="A14" s="87" t="s">
        <v>30</v>
      </c>
      <c r="B14" s="88">
        <v>499.9</v>
      </c>
      <c r="C14" s="88">
        <v>504.7</v>
      </c>
      <c r="D14" s="88">
        <v>55.3</v>
      </c>
      <c r="E14" s="88">
        <v>56.2</v>
      </c>
      <c r="F14" s="89">
        <v>63.5</v>
      </c>
      <c r="G14" s="89">
        <v>59.5</v>
      </c>
      <c r="H14" s="88">
        <v>11.3</v>
      </c>
      <c r="I14" s="88">
        <v>10.5</v>
      </c>
    </row>
    <row r="15" spans="1:9" ht="15.75" customHeight="1">
      <c r="A15" s="87" t="s">
        <v>31</v>
      </c>
      <c r="B15" s="88">
        <v>500</v>
      </c>
      <c r="C15" s="88">
        <v>502.7</v>
      </c>
      <c r="D15" s="88">
        <v>54.2</v>
      </c>
      <c r="E15" s="88">
        <v>54.6</v>
      </c>
      <c r="F15" s="89">
        <v>55.1</v>
      </c>
      <c r="G15" s="89">
        <v>53.5</v>
      </c>
      <c r="H15" s="88">
        <v>9.9</v>
      </c>
      <c r="I15" s="88">
        <v>9.6</v>
      </c>
    </row>
    <row r="16" spans="1:9" ht="15.75" customHeight="1">
      <c r="A16" s="87" t="s">
        <v>32</v>
      </c>
      <c r="B16" s="88">
        <v>724.3</v>
      </c>
      <c r="C16" s="88">
        <v>732.5</v>
      </c>
      <c r="D16" s="88">
        <v>55.5</v>
      </c>
      <c r="E16" s="88">
        <v>56.8</v>
      </c>
      <c r="F16" s="89">
        <v>86.4</v>
      </c>
      <c r="G16" s="89">
        <v>80</v>
      </c>
      <c r="H16" s="88">
        <v>10.7</v>
      </c>
      <c r="I16" s="88">
        <v>9.8</v>
      </c>
    </row>
    <row r="17" spans="1:9" ht="15.75" customHeight="1">
      <c r="A17" s="87" t="s">
        <v>33</v>
      </c>
      <c r="B17" s="88">
        <v>546.3</v>
      </c>
      <c r="C17" s="88">
        <v>555.5</v>
      </c>
      <c r="D17" s="88">
        <v>53.7</v>
      </c>
      <c r="E17" s="88">
        <v>54.6</v>
      </c>
      <c r="F17" s="89">
        <v>52.7</v>
      </c>
      <c r="G17" s="89">
        <v>49.4</v>
      </c>
      <c r="H17" s="88">
        <v>8.8</v>
      </c>
      <c r="I17" s="88">
        <v>8.2</v>
      </c>
    </row>
    <row r="18" spans="1:9" ht="15.75" customHeight="1">
      <c r="A18" s="87" t="s">
        <v>91</v>
      </c>
      <c r="B18" s="88">
        <v>744.5</v>
      </c>
      <c r="C18" s="88">
        <v>759.5</v>
      </c>
      <c r="D18" s="88">
        <v>58.3</v>
      </c>
      <c r="E18" s="88">
        <v>58.8</v>
      </c>
      <c r="F18" s="89">
        <v>51</v>
      </c>
      <c r="G18" s="89">
        <v>50</v>
      </c>
      <c r="H18" s="88">
        <v>6.4</v>
      </c>
      <c r="I18" s="88">
        <v>6.2</v>
      </c>
    </row>
    <row r="19" spans="1:9" ht="15.75" customHeight="1">
      <c r="A19" s="87" t="s">
        <v>34</v>
      </c>
      <c r="B19" s="88">
        <v>378.8</v>
      </c>
      <c r="C19" s="88">
        <v>380.5</v>
      </c>
      <c r="D19" s="88">
        <v>53.6</v>
      </c>
      <c r="E19" s="88">
        <v>54.5</v>
      </c>
      <c r="F19" s="89">
        <v>52.4</v>
      </c>
      <c r="G19" s="89">
        <v>51.1</v>
      </c>
      <c r="H19" s="88">
        <v>12.2</v>
      </c>
      <c r="I19" s="88">
        <v>11.8</v>
      </c>
    </row>
    <row r="20" spans="1:9" ht="15.75" customHeight="1">
      <c r="A20" s="87" t="s">
        <v>35</v>
      </c>
      <c r="B20" s="88">
        <v>292.5</v>
      </c>
      <c r="C20" s="88">
        <v>296.8</v>
      </c>
      <c r="D20" s="88">
        <v>54.7</v>
      </c>
      <c r="E20" s="88">
        <v>56.6</v>
      </c>
      <c r="F20" s="89">
        <v>58.3</v>
      </c>
      <c r="G20" s="89">
        <v>54.2</v>
      </c>
      <c r="H20" s="88">
        <v>16.6</v>
      </c>
      <c r="I20" s="88">
        <v>15.4</v>
      </c>
    </row>
    <row r="21" spans="1:9" ht="15.75" customHeight="1">
      <c r="A21" s="87" t="s">
        <v>36</v>
      </c>
      <c r="B21" s="88">
        <v>1041.1</v>
      </c>
      <c r="C21" s="88">
        <v>1053.6</v>
      </c>
      <c r="D21" s="88">
        <v>55.7</v>
      </c>
      <c r="E21" s="88">
        <v>56.4</v>
      </c>
      <c r="F21" s="89">
        <v>89.5</v>
      </c>
      <c r="G21" s="89">
        <v>80.4</v>
      </c>
      <c r="H21" s="88">
        <v>7.9</v>
      </c>
      <c r="I21" s="88">
        <v>7.1</v>
      </c>
    </row>
    <row r="22" spans="1:9" ht="15.75" customHeight="1">
      <c r="A22" s="87" t="s">
        <v>37</v>
      </c>
      <c r="B22" s="88">
        <v>494</v>
      </c>
      <c r="C22" s="88">
        <v>496.5</v>
      </c>
      <c r="D22" s="88">
        <v>57.3</v>
      </c>
      <c r="E22" s="88">
        <v>58.1</v>
      </c>
      <c r="F22" s="89">
        <v>57</v>
      </c>
      <c r="G22" s="89">
        <v>54.9</v>
      </c>
      <c r="H22" s="88">
        <v>10.3</v>
      </c>
      <c r="I22" s="88">
        <v>10</v>
      </c>
    </row>
    <row r="23" spans="1:9" ht="15.75" customHeight="1">
      <c r="A23" s="87" t="s">
        <v>38</v>
      </c>
      <c r="B23" s="88">
        <v>988.9</v>
      </c>
      <c r="C23" s="88">
        <v>993.6</v>
      </c>
      <c r="D23" s="88">
        <v>56.2</v>
      </c>
      <c r="E23" s="88">
        <v>56.7</v>
      </c>
      <c r="F23" s="89">
        <v>75.7</v>
      </c>
      <c r="G23" s="89">
        <v>71.7</v>
      </c>
      <c r="H23" s="88">
        <v>7.1</v>
      </c>
      <c r="I23" s="88">
        <v>6.7</v>
      </c>
    </row>
    <row r="24" spans="1:9" ht="15.75" customHeight="1">
      <c r="A24" s="87" t="s">
        <v>39</v>
      </c>
      <c r="B24" s="88">
        <v>571.9</v>
      </c>
      <c r="C24" s="88">
        <v>575.2</v>
      </c>
      <c r="D24" s="88">
        <v>53.7</v>
      </c>
      <c r="E24" s="88">
        <v>54.6</v>
      </c>
      <c r="F24" s="89">
        <v>77.8</v>
      </c>
      <c r="G24" s="89">
        <v>76.2</v>
      </c>
      <c r="H24" s="88">
        <v>12</v>
      </c>
      <c r="I24" s="88">
        <v>11.7</v>
      </c>
    </row>
    <row r="25" spans="1:9" ht="15.75" customHeight="1">
      <c r="A25" s="87" t="s">
        <v>40</v>
      </c>
      <c r="B25" s="88">
        <v>463.8</v>
      </c>
      <c r="C25" s="88">
        <v>472.3</v>
      </c>
      <c r="D25" s="88">
        <v>55.5</v>
      </c>
      <c r="E25" s="88">
        <v>56.6</v>
      </c>
      <c r="F25" s="89">
        <v>59.3</v>
      </c>
      <c r="G25" s="89">
        <v>49.7</v>
      </c>
      <c r="H25" s="88">
        <v>11.3</v>
      </c>
      <c r="I25" s="88">
        <v>9.5</v>
      </c>
    </row>
    <row r="26" spans="1:9" ht="15.75" customHeight="1">
      <c r="A26" s="87" t="s">
        <v>41</v>
      </c>
      <c r="B26" s="88">
        <v>470.9</v>
      </c>
      <c r="C26" s="88">
        <v>475</v>
      </c>
      <c r="D26" s="88">
        <v>56.1</v>
      </c>
      <c r="E26" s="88">
        <v>57.2</v>
      </c>
      <c r="F26" s="89">
        <v>48.5</v>
      </c>
      <c r="G26" s="89">
        <v>44.7</v>
      </c>
      <c r="H26" s="88">
        <v>9.3</v>
      </c>
      <c r="I26" s="88">
        <v>8.6</v>
      </c>
    </row>
    <row r="27" spans="1:9" ht="15.75" customHeight="1">
      <c r="A27" s="87" t="s">
        <v>42</v>
      </c>
      <c r="B27" s="88">
        <v>397.6</v>
      </c>
      <c r="C27" s="88">
        <v>405.3</v>
      </c>
      <c r="D27" s="88">
        <v>50.8</v>
      </c>
      <c r="E27" s="88">
        <v>52</v>
      </c>
      <c r="F27" s="89">
        <v>55.6</v>
      </c>
      <c r="G27" s="89">
        <v>50.2</v>
      </c>
      <c r="H27" s="88">
        <v>12.3</v>
      </c>
      <c r="I27" s="88">
        <v>11</v>
      </c>
    </row>
    <row r="28" spans="1:9" ht="15.75" customHeight="1">
      <c r="A28" s="87" t="s">
        <v>43</v>
      </c>
      <c r="B28" s="88">
        <v>1245</v>
      </c>
      <c r="C28" s="88">
        <v>1260</v>
      </c>
      <c r="D28" s="88">
        <v>60.5</v>
      </c>
      <c r="E28" s="88">
        <v>61.5</v>
      </c>
      <c r="F28" s="89">
        <v>81.3</v>
      </c>
      <c r="G28" s="89">
        <v>68</v>
      </c>
      <c r="H28" s="88">
        <v>6.1</v>
      </c>
      <c r="I28" s="88">
        <v>5.1</v>
      </c>
    </row>
    <row r="29" spans="1:9" ht="15.75" customHeight="1">
      <c r="A29" s="87" t="s">
        <v>44</v>
      </c>
      <c r="B29" s="88">
        <v>438.7</v>
      </c>
      <c r="C29" s="88">
        <v>443</v>
      </c>
      <c r="D29" s="88">
        <v>55.7</v>
      </c>
      <c r="E29" s="88">
        <v>56.8</v>
      </c>
      <c r="F29" s="89">
        <v>56.2</v>
      </c>
      <c r="G29" s="89">
        <v>53.7</v>
      </c>
      <c r="H29" s="88">
        <v>11.4</v>
      </c>
      <c r="I29" s="88">
        <v>10.8</v>
      </c>
    </row>
    <row r="30" spans="1:9" ht="15.75" customHeight="1">
      <c r="A30" s="87" t="s">
        <v>45</v>
      </c>
      <c r="B30" s="88">
        <v>515.9</v>
      </c>
      <c r="C30" s="88">
        <v>519</v>
      </c>
      <c r="D30" s="88">
        <v>54.7</v>
      </c>
      <c r="E30" s="88">
        <v>55.5</v>
      </c>
      <c r="F30" s="89">
        <v>53.5</v>
      </c>
      <c r="G30" s="89">
        <v>51.5</v>
      </c>
      <c r="H30" s="88">
        <v>9.4</v>
      </c>
      <c r="I30" s="88">
        <v>9</v>
      </c>
    </row>
    <row r="31" spans="1:9" ht="15.75" customHeight="1">
      <c r="A31" s="87" t="s">
        <v>46</v>
      </c>
      <c r="B31" s="88">
        <v>513.5</v>
      </c>
      <c r="C31" s="88">
        <v>519.8</v>
      </c>
      <c r="D31" s="88">
        <v>56.2</v>
      </c>
      <c r="E31" s="88">
        <v>57.4</v>
      </c>
      <c r="F31" s="89">
        <v>59.5</v>
      </c>
      <c r="G31" s="89">
        <v>52.6</v>
      </c>
      <c r="H31" s="88">
        <v>10.4</v>
      </c>
      <c r="I31" s="88">
        <v>9.2</v>
      </c>
    </row>
    <row r="32" spans="1:9" ht="15.75" customHeight="1">
      <c r="A32" s="87" t="s">
        <v>47</v>
      </c>
      <c r="B32" s="88">
        <v>380.5</v>
      </c>
      <c r="C32" s="88">
        <v>384.1</v>
      </c>
      <c r="D32" s="88">
        <v>56.8</v>
      </c>
      <c r="E32" s="88">
        <v>57.4</v>
      </c>
      <c r="F32" s="89">
        <v>35.3</v>
      </c>
      <c r="G32" s="89">
        <v>31.4</v>
      </c>
      <c r="H32" s="88">
        <v>8.5</v>
      </c>
      <c r="I32" s="88">
        <v>7.6</v>
      </c>
    </row>
    <row r="33" spans="1:9" ht="15.75" customHeight="1">
      <c r="A33" s="87" t="s">
        <v>48</v>
      </c>
      <c r="B33" s="88">
        <v>423.7</v>
      </c>
      <c r="C33" s="88">
        <v>426.1</v>
      </c>
      <c r="D33" s="88">
        <v>55.8</v>
      </c>
      <c r="E33" s="88">
        <v>56.8</v>
      </c>
      <c r="F33" s="89">
        <v>54.2</v>
      </c>
      <c r="G33" s="89">
        <v>52.3</v>
      </c>
      <c r="H33" s="88">
        <v>11.3</v>
      </c>
      <c r="I33" s="88">
        <v>10.9</v>
      </c>
    </row>
    <row r="34" spans="1:9" ht="15.75" customHeight="1">
      <c r="A34" s="87" t="s">
        <v>49</v>
      </c>
      <c r="B34" s="88">
        <v>1352.6</v>
      </c>
      <c r="C34" s="88">
        <v>1360.7</v>
      </c>
      <c r="D34" s="88">
        <v>61.6</v>
      </c>
      <c r="E34" s="88">
        <v>62.3</v>
      </c>
      <c r="F34" s="89">
        <v>101.8</v>
      </c>
      <c r="G34" s="89">
        <v>95.4</v>
      </c>
      <c r="H34" s="88">
        <v>7</v>
      </c>
      <c r="I34" s="88">
        <v>6.6</v>
      </c>
    </row>
    <row r="35" spans="1:9" ht="15.75">
      <c r="A35" s="90"/>
      <c r="B35" s="91"/>
      <c r="C35" s="92"/>
      <c r="D35" s="90"/>
      <c r="E35" s="90"/>
      <c r="F35" s="90"/>
      <c r="G35" s="90"/>
      <c r="H35" s="90"/>
      <c r="I35" s="90"/>
    </row>
    <row r="36" spans="1:9" ht="15">
      <c r="A36" s="90"/>
      <c r="C36" s="90"/>
      <c r="D36" s="90"/>
      <c r="E36" s="90"/>
      <c r="F36" s="90"/>
      <c r="G36" s="90"/>
      <c r="H36" s="90"/>
      <c r="I36" s="90"/>
    </row>
    <row r="37" spans="1:9" ht="12.75">
      <c r="A37" s="91"/>
      <c r="C37" s="91"/>
      <c r="D37" s="91"/>
      <c r="E37" s="91"/>
      <c r="F37" s="91"/>
      <c r="G37" s="91"/>
      <c r="H37" s="91"/>
      <c r="I37" s="91"/>
    </row>
    <row r="38" spans="1:9" ht="12.75">
      <c r="A38" s="91"/>
      <c r="C38" s="91"/>
      <c r="D38" s="91"/>
      <c r="E38" s="91"/>
      <c r="F38" s="91"/>
      <c r="G38" s="91"/>
      <c r="H38" s="91"/>
      <c r="I38" s="91"/>
    </row>
  </sheetData>
  <sheetProtection/>
  <mergeCells count="14">
    <mergeCell ref="B8:C8"/>
    <mergeCell ref="D8:E8"/>
    <mergeCell ref="F8:G8"/>
    <mergeCell ref="H8:I8"/>
    <mergeCell ref="F5:I5"/>
    <mergeCell ref="A6:A7"/>
    <mergeCell ref="B6:C6"/>
    <mergeCell ref="D6:E6"/>
    <mergeCell ref="F6:G6"/>
    <mergeCell ref="H6:I6"/>
    <mergeCell ref="A1:I1"/>
    <mergeCell ref="A2:I2"/>
    <mergeCell ref="A3:I3"/>
    <mergeCell ref="A4:I4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5"/>
  <sheetViews>
    <sheetView view="pageBreakPreview" zoomScale="75" zoomScaleNormal="85" zoomScaleSheetLayoutView="75" zoomScalePageLayoutView="0" workbookViewId="0" topLeftCell="B1">
      <pane xSplit="1" ySplit="5" topLeftCell="C6" activePane="bottomRight" state="frozen"/>
      <selection pane="topLeft" activeCell="T9" sqref="T9"/>
      <selection pane="topRight" activeCell="T9" sqref="T9"/>
      <selection pane="bottomLeft" activeCell="T9" sqref="T9"/>
      <selection pane="bottomRight" activeCell="K18" sqref="K18"/>
    </sheetView>
  </sheetViews>
  <sheetFormatPr defaultColWidth="9.140625" defaultRowHeight="15"/>
  <cols>
    <col min="1" max="1" width="1.28515625" style="112" hidden="1" customWidth="1"/>
    <col min="2" max="2" width="27.140625" style="112" customWidth="1"/>
    <col min="3" max="3" width="18.57421875" style="112" customWidth="1"/>
    <col min="4" max="4" width="18.421875" style="112" customWidth="1"/>
    <col min="5" max="5" width="17.57421875" style="112" customWidth="1"/>
    <col min="6" max="6" width="16.7109375" style="112" customWidth="1"/>
    <col min="7" max="7" width="9.140625" style="112" customWidth="1"/>
    <col min="8" max="10" width="0" style="112" hidden="1" customWidth="1"/>
    <col min="11" max="16384" width="9.140625" style="112" customWidth="1"/>
  </cols>
  <sheetData>
    <row r="1" spans="1:6" s="94" customFormat="1" ht="42" customHeight="1">
      <c r="A1" s="222" t="s">
        <v>128</v>
      </c>
      <c r="B1" s="222"/>
      <c r="C1" s="222"/>
      <c r="D1" s="222"/>
      <c r="E1" s="222"/>
      <c r="F1" s="222"/>
    </row>
    <row r="2" spans="1:6" s="94" customFormat="1" ht="16.5" customHeight="1">
      <c r="A2" s="95"/>
      <c r="B2" s="95"/>
      <c r="C2" s="95"/>
      <c r="D2" s="95"/>
      <c r="E2" s="95"/>
      <c r="F2" s="96" t="s">
        <v>97</v>
      </c>
    </row>
    <row r="3" spans="1:6" s="94" customFormat="1" ht="24.75" customHeight="1">
      <c r="A3" s="95"/>
      <c r="B3" s="223"/>
      <c r="C3" s="224" t="s">
        <v>172</v>
      </c>
      <c r="D3" s="224" t="s">
        <v>173</v>
      </c>
      <c r="E3" s="225" t="s">
        <v>98</v>
      </c>
      <c r="F3" s="225"/>
    </row>
    <row r="4" spans="1:6" s="94" customFormat="1" ht="29.25" customHeight="1">
      <c r="A4" s="97"/>
      <c r="B4" s="223"/>
      <c r="C4" s="224"/>
      <c r="D4" s="224"/>
      <c r="E4" s="98" t="s">
        <v>3</v>
      </c>
      <c r="F4" s="99" t="s">
        <v>99</v>
      </c>
    </row>
    <row r="5" spans="2:6" s="100" customFormat="1" ht="19.5" customHeight="1">
      <c r="B5" s="101" t="s">
        <v>24</v>
      </c>
      <c r="C5" s="102">
        <v>1</v>
      </c>
      <c r="D5" s="103">
        <v>2</v>
      </c>
      <c r="E5" s="102">
        <v>3</v>
      </c>
      <c r="F5" s="103">
        <v>4</v>
      </c>
    </row>
    <row r="6" spans="2:10" s="104" customFormat="1" ht="27.75" customHeight="1">
      <c r="B6" s="166" t="s">
        <v>129</v>
      </c>
      <c r="C6" s="167">
        <f>SUM(C7:C35)</f>
        <v>2858</v>
      </c>
      <c r="D6" s="167">
        <f>SUM(D7:D35)</f>
        <v>7039</v>
      </c>
      <c r="E6" s="168">
        <f>ROUND(D6/C6*100,1)</f>
        <v>246.3</v>
      </c>
      <c r="F6" s="167">
        <f aca="true" t="shared" si="0" ref="F6:F35">D6-C6</f>
        <v>4181</v>
      </c>
      <c r="I6" s="105"/>
      <c r="J6" s="105"/>
    </row>
    <row r="7" spans="2:10" s="106" customFormat="1" ht="23.25" customHeight="1">
      <c r="B7" s="157" t="s">
        <v>135</v>
      </c>
      <c r="C7" s="110">
        <v>90</v>
      </c>
      <c r="D7" s="110">
        <v>157</v>
      </c>
      <c r="E7" s="111">
        <f>ROUND(D7/C7*100,1)</f>
        <v>174.4</v>
      </c>
      <c r="F7" s="110">
        <f t="shared" si="0"/>
        <v>67</v>
      </c>
      <c r="H7" s="107">
        <f>ROUND(D7/$D$6*100,1)</f>
        <v>2.2</v>
      </c>
      <c r="I7" s="108">
        <f>ROUND(C7/1000,1)</f>
        <v>0.1</v>
      </c>
      <c r="J7" s="108">
        <f>ROUND(D7/1000,1)</f>
        <v>0.2</v>
      </c>
    </row>
    <row r="8" spans="2:10" s="106" customFormat="1" ht="23.25" customHeight="1">
      <c r="B8" s="157" t="s">
        <v>136</v>
      </c>
      <c r="C8" s="110">
        <v>50</v>
      </c>
      <c r="D8" s="110">
        <v>218</v>
      </c>
      <c r="E8" s="111">
        <f aca="true" t="shared" si="1" ref="E8:E35">ROUND(D8/C8*100,1)</f>
        <v>436</v>
      </c>
      <c r="F8" s="110">
        <f t="shared" si="0"/>
        <v>168</v>
      </c>
      <c r="H8" s="107">
        <f aca="true" t="shared" si="2" ref="H8:H31">ROUND(D8/$D$6*100,1)</f>
        <v>3.1</v>
      </c>
      <c r="I8" s="108">
        <f aca="true" t="shared" si="3" ref="I8:J31">ROUND(C8/1000,1)</f>
        <v>0.1</v>
      </c>
      <c r="J8" s="108">
        <f t="shared" si="3"/>
        <v>0.2</v>
      </c>
    </row>
    <row r="9" spans="2:10" s="106" customFormat="1" ht="23.25" customHeight="1">
      <c r="B9" s="157" t="s">
        <v>137</v>
      </c>
      <c r="C9" s="110">
        <v>0</v>
      </c>
      <c r="D9" s="110">
        <v>71</v>
      </c>
      <c r="E9" s="111"/>
      <c r="F9" s="110">
        <f t="shared" si="0"/>
        <v>71</v>
      </c>
      <c r="H9" s="109">
        <f t="shared" si="2"/>
        <v>1</v>
      </c>
      <c r="I9" s="108">
        <f t="shared" si="3"/>
        <v>0</v>
      </c>
      <c r="J9" s="108">
        <f t="shared" si="3"/>
        <v>0.1</v>
      </c>
    </row>
    <row r="10" spans="2:10" s="106" customFormat="1" ht="23.25" customHeight="1">
      <c r="B10" s="157" t="s">
        <v>138</v>
      </c>
      <c r="C10" s="110">
        <v>101</v>
      </c>
      <c r="D10" s="110">
        <v>248</v>
      </c>
      <c r="E10" s="111">
        <f t="shared" si="1"/>
        <v>245.5</v>
      </c>
      <c r="F10" s="110">
        <f t="shared" si="0"/>
        <v>147</v>
      </c>
      <c r="H10" s="107">
        <f t="shared" si="2"/>
        <v>3.5</v>
      </c>
      <c r="I10" s="108">
        <f t="shared" si="3"/>
        <v>0.1</v>
      </c>
      <c r="J10" s="108">
        <f t="shared" si="3"/>
        <v>0.2</v>
      </c>
    </row>
    <row r="11" spans="2:10" s="106" customFormat="1" ht="23.25" customHeight="1">
      <c r="B11" s="157" t="s">
        <v>139</v>
      </c>
      <c r="C11" s="110">
        <v>221</v>
      </c>
      <c r="D11" s="110">
        <v>161</v>
      </c>
      <c r="E11" s="111">
        <f t="shared" si="1"/>
        <v>72.9</v>
      </c>
      <c r="F11" s="110">
        <f t="shared" si="0"/>
        <v>-60</v>
      </c>
      <c r="H11" s="109">
        <f t="shared" si="2"/>
        <v>2.3</v>
      </c>
      <c r="I11" s="108">
        <f t="shared" si="3"/>
        <v>0.2</v>
      </c>
      <c r="J11" s="108">
        <f t="shared" si="3"/>
        <v>0.2</v>
      </c>
    </row>
    <row r="12" spans="2:10" s="106" customFormat="1" ht="23.25" customHeight="1">
      <c r="B12" s="157" t="s">
        <v>161</v>
      </c>
      <c r="C12" s="110">
        <v>69</v>
      </c>
      <c r="D12" s="110">
        <v>253</v>
      </c>
      <c r="E12" s="111">
        <f t="shared" si="1"/>
        <v>366.7</v>
      </c>
      <c r="F12" s="110">
        <f t="shared" si="0"/>
        <v>184</v>
      </c>
      <c r="H12" s="107">
        <f t="shared" si="2"/>
        <v>3.6</v>
      </c>
      <c r="I12" s="108">
        <f t="shared" si="3"/>
        <v>0.1</v>
      </c>
      <c r="J12" s="108">
        <f t="shared" si="3"/>
        <v>0.3</v>
      </c>
    </row>
    <row r="13" spans="2:10" s="106" customFormat="1" ht="23.25" customHeight="1">
      <c r="B13" s="157" t="s">
        <v>140</v>
      </c>
      <c r="C13" s="110">
        <v>328</v>
      </c>
      <c r="D13" s="110">
        <v>268</v>
      </c>
      <c r="E13" s="111">
        <f t="shared" si="1"/>
        <v>81.7</v>
      </c>
      <c r="F13" s="110">
        <f t="shared" si="0"/>
        <v>-60</v>
      </c>
      <c r="H13" s="107">
        <f t="shared" si="2"/>
        <v>3.8</v>
      </c>
      <c r="I13" s="108">
        <f t="shared" si="3"/>
        <v>0.3</v>
      </c>
      <c r="J13" s="108">
        <f t="shared" si="3"/>
        <v>0.3</v>
      </c>
    </row>
    <row r="14" spans="2:10" s="106" customFormat="1" ht="23.25" customHeight="1">
      <c r="B14" s="157" t="s">
        <v>141</v>
      </c>
      <c r="C14" s="110">
        <v>14</v>
      </c>
      <c r="D14" s="110">
        <v>176</v>
      </c>
      <c r="E14" s="111" t="s">
        <v>178</v>
      </c>
      <c r="F14" s="110">
        <f t="shared" si="0"/>
        <v>162</v>
      </c>
      <c r="H14" s="107">
        <f t="shared" si="2"/>
        <v>2.5</v>
      </c>
      <c r="I14" s="108">
        <f t="shared" si="3"/>
        <v>0</v>
      </c>
      <c r="J14" s="108">
        <f t="shared" si="3"/>
        <v>0.2</v>
      </c>
    </row>
    <row r="15" spans="2:10" s="106" customFormat="1" ht="23.25" customHeight="1">
      <c r="B15" s="157" t="s">
        <v>142</v>
      </c>
      <c r="C15" s="110">
        <v>23</v>
      </c>
      <c r="D15" s="110">
        <v>66</v>
      </c>
      <c r="E15" s="111">
        <f t="shared" si="1"/>
        <v>287</v>
      </c>
      <c r="F15" s="110">
        <f t="shared" si="0"/>
        <v>43</v>
      </c>
      <c r="H15" s="107">
        <f t="shared" si="2"/>
        <v>0.9</v>
      </c>
      <c r="I15" s="108">
        <f t="shared" si="3"/>
        <v>0</v>
      </c>
      <c r="J15" s="108">
        <f t="shared" si="3"/>
        <v>0.1</v>
      </c>
    </row>
    <row r="16" spans="2:10" s="106" customFormat="1" ht="23.25" customHeight="1">
      <c r="B16" s="157" t="s">
        <v>162</v>
      </c>
      <c r="C16" s="110">
        <v>49</v>
      </c>
      <c r="D16" s="110">
        <v>115</v>
      </c>
      <c r="E16" s="111">
        <f t="shared" si="1"/>
        <v>234.7</v>
      </c>
      <c r="F16" s="110">
        <f t="shared" si="0"/>
        <v>66</v>
      </c>
      <c r="H16" s="107">
        <f t="shared" si="2"/>
        <v>1.6</v>
      </c>
      <c r="I16" s="108">
        <f t="shared" si="3"/>
        <v>0</v>
      </c>
      <c r="J16" s="108">
        <f t="shared" si="3"/>
        <v>0.1</v>
      </c>
    </row>
    <row r="17" spans="2:10" s="106" customFormat="1" ht="23.25" customHeight="1">
      <c r="B17" s="157" t="s">
        <v>143</v>
      </c>
      <c r="C17" s="110">
        <v>30</v>
      </c>
      <c r="D17" s="110">
        <v>252</v>
      </c>
      <c r="E17" s="111" t="s">
        <v>157</v>
      </c>
      <c r="F17" s="110">
        <f t="shared" si="0"/>
        <v>222</v>
      </c>
      <c r="H17" s="107">
        <f t="shared" si="2"/>
        <v>3.6</v>
      </c>
      <c r="I17" s="108">
        <f t="shared" si="3"/>
        <v>0</v>
      </c>
      <c r="J17" s="108">
        <f t="shared" si="3"/>
        <v>0.3</v>
      </c>
    </row>
    <row r="18" spans="2:10" s="106" customFormat="1" ht="23.25" customHeight="1">
      <c r="B18" s="157" t="s">
        <v>163</v>
      </c>
      <c r="C18" s="110">
        <v>37</v>
      </c>
      <c r="D18" s="110">
        <v>328</v>
      </c>
      <c r="E18" s="111" t="s">
        <v>158</v>
      </c>
      <c r="F18" s="110">
        <f t="shared" si="0"/>
        <v>291</v>
      </c>
      <c r="H18" s="109">
        <f t="shared" si="2"/>
        <v>4.7</v>
      </c>
      <c r="I18" s="108">
        <f t="shared" si="3"/>
        <v>0</v>
      </c>
      <c r="J18" s="108">
        <f t="shared" si="3"/>
        <v>0.3</v>
      </c>
    </row>
    <row r="19" spans="2:10" s="106" customFormat="1" ht="23.25" customHeight="1">
      <c r="B19" s="157" t="s">
        <v>144</v>
      </c>
      <c r="C19" s="110">
        <v>8</v>
      </c>
      <c r="D19" s="110">
        <v>116</v>
      </c>
      <c r="E19" s="111" t="s">
        <v>177</v>
      </c>
      <c r="F19" s="110">
        <f t="shared" si="0"/>
        <v>108</v>
      </c>
      <c r="H19" s="109">
        <f t="shared" si="2"/>
        <v>1.6</v>
      </c>
      <c r="I19" s="108">
        <f t="shared" si="3"/>
        <v>0</v>
      </c>
      <c r="J19" s="108">
        <f t="shared" si="3"/>
        <v>0.1</v>
      </c>
    </row>
    <row r="20" spans="2:10" s="106" customFormat="1" ht="23.25" customHeight="1">
      <c r="B20" s="157" t="s">
        <v>164</v>
      </c>
      <c r="C20" s="110">
        <v>78</v>
      </c>
      <c r="D20" s="110">
        <v>85</v>
      </c>
      <c r="E20" s="111">
        <f t="shared" si="1"/>
        <v>109</v>
      </c>
      <c r="F20" s="110">
        <f t="shared" si="0"/>
        <v>7</v>
      </c>
      <c r="H20" s="109">
        <f t="shared" si="2"/>
        <v>1.2</v>
      </c>
      <c r="I20" s="108">
        <f t="shared" si="3"/>
        <v>0.1</v>
      </c>
      <c r="J20" s="108">
        <f t="shared" si="3"/>
        <v>0.1</v>
      </c>
    </row>
    <row r="21" spans="2:10" s="106" customFormat="1" ht="23.25" customHeight="1">
      <c r="B21" s="157" t="s">
        <v>145</v>
      </c>
      <c r="C21" s="110">
        <v>29</v>
      </c>
      <c r="D21" s="110">
        <v>103</v>
      </c>
      <c r="E21" s="111">
        <f t="shared" si="1"/>
        <v>355.2</v>
      </c>
      <c r="F21" s="110">
        <f t="shared" si="0"/>
        <v>74</v>
      </c>
      <c r="H21" s="107">
        <f t="shared" si="2"/>
        <v>1.5</v>
      </c>
      <c r="I21" s="108">
        <f t="shared" si="3"/>
        <v>0</v>
      </c>
      <c r="J21" s="108">
        <f t="shared" si="3"/>
        <v>0.1</v>
      </c>
    </row>
    <row r="22" spans="2:10" s="106" customFormat="1" ht="23.25" customHeight="1">
      <c r="B22" s="157" t="s">
        <v>165</v>
      </c>
      <c r="C22" s="110">
        <v>0</v>
      </c>
      <c r="D22" s="110">
        <v>0</v>
      </c>
      <c r="E22" s="111"/>
      <c r="F22" s="110">
        <f t="shared" si="0"/>
        <v>0</v>
      </c>
      <c r="H22" s="107">
        <f t="shared" si="2"/>
        <v>0</v>
      </c>
      <c r="I22" s="108">
        <f t="shared" si="3"/>
        <v>0</v>
      </c>
      <c r="J22" s="108">
        <f t="shared" si="3"/>
        <v>0</v>
      </c>
    </row>
    <row r="23" spans="2:10" s="106" customFormat="1" ht="23.25" customHeight="1">
      <c r="B23" s="157" t="s">
        <v>146</v>
      </c>
      <c r="C23" s="110">
        <v>0</v>
      </c>
      <c r="D23" s="110">
        <v>106</v>
      </c>
      <c r="E23" s="111"/>
      <c r="F23" s="110">
        <f t="shared" si="0"/>
        <v>106</v>
      </c>
      <c r="H23" s="107">
        <f t="shared" si="2"/>
        <v>1.5</v>
      </c>
      <c r="I23" s="108">
        <f t="shared" si="3"/>
        <v>0</v>
      </c>
      <c r="J23" s="108">
        <f t="shared" si="3"/>
        <v>0.1</v>
      </c>
    </row>
    <row r="24" spans="2:10" s="106" customFormat="1" ht="23.25" customHeight="1">
      <c r="B24" s="157" t="s">
        <v>166</v>
      </c>
      <c r="C24" s="110">
        <v>22</v>
      </c>
      <c r="D24" s="110">
        <v>321</v>
      </c>
      <c r="E24" s="111" t="s">
        <v>176</v>
      </c>
      <c r="F24" s="110">
        <f t="shared" si="0"/>
        <v>299</v>
      </c>
      <c r="H24" s="107">
        <f t="shared" si="2"/>
        <v>4.6</v>
      </c>
      <c r="I24" s="108">
        <f t="shared" si="3"/>
        <v>0</v>
      </c>
      <c r="J24" s="108">
        <f t="shared" si="3"/>
        <v>0.3</v>
      </c>
    </row>
    <row r="25" spans="2:10" s="106" customFormat="1" ht="23.25" customHeight="1">
      <c r="B25" s="157" t="s">
        <v>147</v>
      </c>
      <c r="C25" s="110">
        <v>38</v>
      </c>
      <c r="D25" s="110">
        <v>72</v>
      </c>
      <c r="E25" s="111">
        <f t="shared" si="1"/>
        <v>189.5</v>
      </c>
      <c r="F25" s="110">
        <f t="shared" si="0"/>
        <v>34</v>
      </c>
      <c r="H25" s="107">
        <f t="shared" si="2"/>
        <v>1</v>
      </c>
      <c r="I25" s="108">
        <f t="shared" si="3"/>
        <v>0</v>
      </c>
      <c r="J25" s="108">
        <f t="shared" si="3"/>
        <v>0.1</v>
      </c>
    </row>
    <row r="26" spans="2:10" s="106" customFormat="1" ht="23.25" customHeight="1">
      <c r="B26" s="157" t="s">
        <v>148</v>
      </c>
      <c r="C26" s="110">
        <v>0</v>
      </c>
      <c r="D26" s="110">
        <v>0</v>
      </c>
      <c r="E26" s="111"/>
      <c r="F26" s="110">
        <f t="shared" si="0"/>
        <v>0</v>
      </c>
      <c r="H26" s="107">
        <f t="shared" si="2"/>
        <v>0</v>
      </c>
      <c r="I26" s="108">
        <f t="shared" si="3"/>
        <v>0</v>
      </c>
      <c r="J26" s="108">
        <f t="shared" si="3"/>
        <v>0</v>
      </c>
    </row>
    <row r="27" spans="2:10" s="106" customFormat="1" ht="23.25" customHeight="1">
      <c r="B27" s="157" t="s">
        <v>167</v>
      </c>
      <c r="C27" s="110">
        <v>109</v>
      </c>
      <c r="D27" s="110">
        <v>152</v>
      </c>
      <c r="E27" s="111">
        <f t="shared" si="1"/>
        <v>139.4</v>
      </c>
      <c r="F27" s="110">
        <f t="shared" si="0"/>
        <v>43</v>
      </c>
      <c r="H27" s="107">
        <f t="shared" si="2"/>
        <v>2.2</v>
      </c>
      <c r="I27" s="108">
        <f t="shared" si="3"/>
        <v>0.1</v>
      </c>
      <c r="J27" s="108">
        <f t="shared" si="3"/>
        <v>0.2</v>
      </c>
    </row>
    <row r="28" spans="2:10" s="106" customFormat="1" ht="23.25" customHeight="1">
      <c r="B28" s="157" t="s">
        <v>149</v>
      </c>
      <c r="C28" s="110">
        <v>66</v>
      </c>
      <c r="D28" s="110">
        <v>330</v>
      </c>
      <c r="E28" s="111" t="s">
        <v>159</v>
      </c>
      <c r="F28" s="110">
        <f t="shared" si="0"/>
        <v>264</v>
      </c>
      <c r="H28" s="107">
        <f t="shared" si="2"/>
        <v>4.7</v>
      </c>
      <c r="I28" s="108">
        <f t="shared" si="3"/>
        <v>0.1</v>
      </c>
      <c r="J28" s="108">
        <f t="shared" si="3"/>
        <v>0.3</v>
      </c>
    </row>
    <row r="29" spans="2:10" s="106" customFormat="1" ht="23.25" customHeight="1">
      <c r="B29" s="157" t="s">
        <v>150</v>
      </c>
      <c r="C29" s="110">
        <v>20</v>
      </c>
      <c r="D29" s="110">
        <v>308</v>
      </c>
      <c r="E29" s="111" t="s">
        <v>174</v>
      </c>
      <c r="F29" s="110">
        <f t="shared" si="0"/>
        <v>288</v>
      </c>
      <c r="H29" s="107">
        <f t="shared" si="2"/>
        <v>4.4</v>
      </c>
      <c r="I29" s="108">
        <f t="shared" si="3"/>
        <v>0</v>
      </c>
      <c r="J29" s="108">
        <f t="shared" si="3"/>
        <v>0.3</v>
      </c>
    </row>
    <row r="30" spans="2:10" s="106" customFormat="1" ht="23.25" customHeight="1">
      <c r="B30" s="157" t="s">
        <v>151</v>
      </c>
      <c r="C30" s="110">
        <v>40</v>
      </c>
      <c r="D30" s="110">
        <v>64</v>
      </c>
      <c r="E30" s="111">
        <f t="shared" si="1"/>
        <v>160</v>
      </c>
      <c r="F30" s="110">
        <f t="shared" si="0"/>
        <v>24</v>
      </c>
      <c r="H30" s="107">
        <f t="shared" si="2"/>
        <v>0.9</v>
      </c>
      <c r="I30" s="108">
        <f t="shared" si="3"/>
        <v>0</v>
      </c>
      <c r="J30" s="108">
        <f t="shared" si="3"/>
        <v>0.1</v>
      </c>
    </row>
    <row r="31" spans="2:10" s="106" customFormat="1" ht="23.25" customHeight="1">
      <c r="B31" s="157" t="s">
        <v>168</v>
      </c>
      <c r="C31" s="110">
        <v>71</v>
      </c>
      <c r="D31" s="110">
        <v>254</v>
      </c>
      <c r="E31" s="111">
        <f t="shared" si="1"/>
        <v>357.7</v>
      </c>
      <c r="F31" s="110">
        <f t="shared" si="0"/>
        <v>183</v>
      </c>
      <c r="H31" s="109">
        <f t="shared" si="2"/>
        <v>3.6</v>
      </c>
      <c r="I31" s="108">
        <f t="shared" si="3"/>
        <v>0.1</v>
      </c>
      <c r="J31" s="108">
        <f t="shared" si="3"/>
        <v>0.3</v>
      </c>
    </row>
    <row r="32" spans="2:6" ht="20.25">
      <c r="B32" s="157" t="s">
        <v>169</v>
      </c>
      <c r="C32" s="110">
        <v>17</v>
      </c>
      <c r="D32" s="110">
        <v>370</v>
      </c>
      <c r="E32" s="111" t="s">
        <v>175</v>
      </c>
      <c r="F32" s="110">
        <f t="shared" si="0"/>
        <v>353</v>
      </c>
    </row>
    <row r="33" spans="2:6" ht="20.25">
      <c r="B33" s="157" t="s">
        <v>152</v>
      </c>
      <c r="C33" s="110">
        <v>53</v>
      </c>
      <c r="D33" s="110">
        <v>89</v>
      </c>
      <c r="E33" s="111">
        <f t="shared" si="1"/>
        <v>167.9</v>
      </c>
      <c r="F33" s="110">
        <f t="shared" si="0"/>
        <v>36</v>
      </c>
    </row>
    <row r="34" spans="2:6" ht="20.25">
      <c r="B34" s="157" t="s">
        <v>170</v>
      </c>
      <c r="C34" s="110">
        <v>23</v>
      </c>
      <c r="D34" s="110">
        <v>20</v>
      </c>
      <c r="E34" s="111">
        <f t="shared" si="1"/>
        <v>87</v>
      </c>
      <c r="F34" s="110">
        <f t="shared" si="0"/>
        <v>-3</v>
      </c>
    </row>
    <row r="35" spans="2:6" ht="20.25">
      <c r="B35" s="157" t="s">
        <v>171</v>
      </c>
      <c r="C35" s="110">
        <v>1272</v>
      </c>
      <c r="D35" s="110">
        <v>2336</v>
      </c>
      <c r="E35" s="111">
        <f t="shared" si="1"/>
        <v>183.6</v>
      </c>
      <c r="F35" s="110">
        <f t="shared" si="0"/>
        <v>1064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6">
      <selection activeCell="H20" sqref="H20"/>
    </sheetView>
  </sheetViews>
  <sheetFormatPr defaultColWidth="8.8515625" defaultRowHeight="15"/>
  <cols>
    <col min="1" max="1" width="45.57421875" style="47" customWidth="1"/>
    <col min="2" max="2" width="13.28125" style="47" customWidth="1"/>
    <col min="3" max="3" width="13.57421875" style="47" customWidth="1"/>
    <col min="4" max="4" width="12.140625" style="47" customWidth="1"/>
    <col min="5" max="5" width="15.28125" style="47" customWidth="1"/>
    <col min="6" max="8" width="8.8515625" style="47" customWidth="1"/>
    <col min="9" max="9" width="43.00390625" style="47" customWidth="1"/>
    <col min="10" max="16384" width="8.8515625" style="47" customWidth="1"/>
  </cols>
  <sheetData>
    <row r="1" spans="1:5" s="42" customFormat="1" ht="41.25" customHeight="1">
      <c r="A1" s="226" t="s">
        <v>179</v>
      </c>
      <c r="B1" s="226"/>
      <c r="C1" s="226"/>
      <c r="D1" s="226"/>
      <c r="E1" s="226"/>
    </row>
    <row r="2" spans="1:5" s="42" customFormat="1" ht="18" customHeight="1">
      <c r="A2" s="227" t="s">
        <v>50</v>
      </c>
      <c r="B2" s="227"/>
      <c r="C2" s="227"/>
      <c r="D2" s="227"/>
      <c r="E2" s="227"/>
    </row>
    <row r="3" spans="1:5" s="44" customFormat="1" ht="17.25" customHeight="1" thickBot="1">
      <c r="A3" s="43"/>
      <c r="B3" s="43"/>
      <c r="C3" s="43"/>
      <c r="D3" s="43"/>
      <c r="E3" s="156" t="s">
        <v>127</v>
      </c>
    </row>
    <row r="4" spans="1:5" s="44" customFormat="1" ht="21" customHeight="1">
      <c r="A4" s="228"/>
      <c r="B4" s="230" t="s">
        <v>172</v>
      </c>
      <c r="C4" s="230" t="s">
        <v>173</v>
      </c>
      <c r="D4" s="231" t="s">
        <v>98</v>
      </c>
      <c r="E4" s="232"/>
    </row>
    <row r="5" spans="1:5" s="44" customFormat="1" ht="35.25" customHeight="1">
      <c r="A5" s="229"/>
      <c r="B5" s="224"/>
      <c r="C5" s="224"/>
      <c r="D5" s="114" t="s">
        <v>100</v>
      </c>
      <c r="E5" s="179" t="s">
        <v>3</v>
      </c>
    </row>
    <row r="6" spans="1:5" s="45" customFormat="1" ht="33.75" customHeight="1">
      <c r="A6" s="180" t="s">
        <v>51</v>
      </c>
      <c r="B6" s="169">
        <f>SUM(B7:B25)</f>
        <v>2858</v>
      </c>
      <c r="C6" s="169">
        <f>SUM(C7:C25)</f>
        <v>7039</v>
      </c>
      <c r="D6" s="170">
        <f>C6-B6</f>
        <v>4181</v>
      </c>
      <c r="E6" s="181">
        <f>ROUND(C6/B6*100,1)</f>
        <v>246.3</v>
      </c>
    </row>
    <row r="7" spans="1:9" ht="39.75" customHeight="1">
      <c r="A7" s="182" t="s">
        <v>52</v>
      </c>
      <c r="B7" s="171">
        <v>96</v>
      </c>
      <c r="C7" s="173">
        <v>112</v>
      </c>
      <c r="D7" s="122">
        <f aca="true" t="shared" si="0" ref="D7:D25">C7-B7</f>
        <v>16</v>
      </c>
      <c r="E7" s="183">
        <f>ROUND(C7/B7*100,1)</f>
        <v>116.7</v>
      </c>
      <c r="F7" s="45"/>
      <c r="G7" s="46"/>
      <c r="I7" s="48"/>
    </row>
    <row r="8" spans="1:9" ht="44.25" customHeight="1">
      <c r="A8" s="182" t="s">
        <v>53</v>
      </c>
      <c r="B8" s="171">
        <v>114</v>
      </c>
      <c r="C8" s="173">
        <v>0</v>
      </c>
      <c r="D8" s="122">
        <f t="shared" si="0"/>
        <v>-114</v>
      </c>
      <c r="E8" s="183">
        <f aca="true" t="shared" si="1" ref="E8:E24">ROUND(C8/B8*100,1)</f>
        <v>0</v>
      </c>
      <c r="F8" s="45"/>
      <c r="G8" s="46"/>
      <c r="I8" s="48"/>
    </row>
    <row r="9" spans="1:9" s="49" customFormat="1" ht="21" customHeight="1">
      <c r="A9" s="182" t="s">
        <v>54</v>
      </c>
      <c r="B9" s="171">
        <v>54</v>
      </c>
      <c r="C9" s="173">
        <v>79</v>
      </c>
      <c r="D9" s="122">
        <f t="shared" si="0"/>
        <v>25</v>
      </c>
      <c r="E9" s="183">
        <f t="shared" si="1"/>
        <v>146.3</v>
      </c>
      <c r="F9" s="45"/>
      <c r="G9" s="46"/>
      <c r="H9" s="47"/>
      <c r="I9" s="48"/>
    </row>
    <row r="10" spans="1:11" ht="38.25" customHeight="1">
      <c r="A10" s="182" t="s">
        <v>55</v>
      </c>
      <c r="B10" s="171">
        <v>33</v>
      </c>
      <c r="C10" s="173">
        <v>8</v>
      </c>
      <c r="D10" s="122">
        <f t="shared" si="0"/>
        <v>-25</v>
      </c>
      <c r="E10" s="183">
        <f t="shared" si="1"/>
        <v>24.2</v>
      </c>
      <c r="F10" s="45"/>
      <c r="G10" s="46"/>
      <c r="I10" s="48"/>
      <c r="K10" s="50"/>
    </row>
    <row r="11" spans="1:9" ht="42" customHeight="1">
      <c r="A11" s="182" t="s">
        <v>56</v>
      </c>
      <c r="B11" s="171">
        <v>4</v>
      </c>
      <c r="C11" s="173">
        <v>0</v>
      </c>
      <c r="D11" s="122">
        <f t="shared" si="0"/>
        <v>-4</v>
      </c>
      <c r="E11" s="183">
        <f t="shared" si="1"/>
        <v>0</v>
      </c>
      <c r="F11" s="45"/>
      <c r="G11" s="46"/>
      <c r="I11" s="48"/>
    </row>
    <row r="12" spans="1:9" ht="19.5" customHeight="1">
      <c r="A12" s="182" t="s">
        <v>57</v>
      </c>
      <c r="B12" s="171">
        <v>12</v>
      </c>
      <c r="C12" s="173">
        <v>160</v>
      </c>
      <c r="D12" s="122">
        <f t="shared" si="0"/>
        <v>148</v>
      </c>
      <c r="E12" s="183" t="s">
        <v>153</v>
      </c>
      <c r="F12" s="45"/>
      <c r="G12" s="46"/>
      <c r="I12" s="115"/>
    </row>
    <row r="13" spans="1:9" ht="41.25" customHeight="1">
      <c r="A13" s="182" t="s">
        <v>58</v>
      </c>
      <c r="B13" s="171">
        <v>56</v>
      </c>
      <c r="C13" s="173">
        <v>36</v>
      </c>
      <c r="D13" s="122">
        <f t="shared" si="0"/>
        <v>-20</v>
      </c>
      <c r="E13" s="183">
        <f t="shared" si="1"/>
        <v>64.3</v>
      </c>
      <c r="F13" s="45"/>
      <c r="G13" s="46"/>
      <c r="I13" s="48"/>
    </row>
    <row r="14" spans="1:9" ht="41.25" customHeight="1">
      <c r="A14" s="182" t="s">
        <v>59</v>
      </c>
      <c r="B14" s="171">
        <v>127</v>
      </c>
      <c r="C14" s="173">
        <v>0</v>
      </c>
      <c r="D14" s="122">
        <f t="shared" si="0"/>
        <v>-127</v>
      </c>
      <c r="E14" s="183">
        <f t="shared" si="1"/>
        <v>0</v>
      </c>
      <c r="F14" s="45"/>
      <c r="G14" s="46"/>
      <c r="I14" s="48"/>
    </row>
    <row r="15" spans="1:9" ht="42" customHeight="1">
      <c r="A15" s="182" t="s">
        <v>60</v>
      </c>
      <c r="B15" s="171">
        <v>26</v>
      </c>
      <c r="C15" s="173">
        <v>0</v>
      </c>
      <c r="D15" s="122">
        <f t="shared" si="0"/>
        <v>-26</v>
      </c>
      <c r="E15" s="183">
        <f t="shared" si="1"/>
        <v>0</v>
      </c>
      <c r="F15" s="45"/>
      <c r="G15" s="46"/>
      <c r="I15" s="48"/>
    </row>
    <row r="16" spans="1:9" ht="23.25" customHeight="1">
      <c r="A16" s="182" t="s">
        <v>61</v>
      </c>
      <c r="B16" s="171">
        <v>27</v>
      </c>
      <c r="C16" s="173">
        <v>139</v>
      </c>
      <c r="D16" s="122">
        <f t="shared" si="0"/>
        <v>112</v>
      </c>
      <c r="E16" s="183" t="s">
        <v>181</v>
      </c>
      <c r="F16" s="45"/>
      <c r="G16" s="46"/>
      <c r="I16" s="48"/>
    </row>
    <row r="17" spans="1:9" ht="22.5" customHeight="1">
      <c r="A17" s="182" t="s">
        <v>62</v>
      </c>
      <c r="B17" s="172">
        <v>0</v>
      </c>
      <c r="C17" s="174">
        <v>0</v>
      </c>
      <c r="D17" s="122">
        <f t="shared" si="0"/>
        <v>0</v>
      </c>
      <c r="E17" s="183"/>
      <c r="F17" s="45"/>
      <c r="G17" s="46"/>
      <c r="I17" s="48"/>
    </row>
    <row r="18" spans="1:9" ht="22.5" customHeight="1">
      <c r="A18" s="182" t="s">
        <v>63</v>
      </c>
      <c r="B18" s="171">
        <v>26</v>
      </c>
      <c r="C18" s="173">
        <v>52</v>
      </c>
      <c r="D18" s="122">
        <f t="shared" si="0"/>
        <v>26</v>
      </c>
      <c r="E18" s="183">
        <f t="shared" si="1"/>
        <v>200</v>
      </c>
      <c r="F18" s="45"/>
      <c r="G18" s="46"/>
      <c r="I18" s="48"/>
    </row>
    <row r="19" spans="1:9" ht="38.25" customHeight="1">
      <c r="A19" s="182" t="s">
        <v>64</v>
      </c>
      <c r="B19" s="171">
        <v>42</v>
      </c>
      <c r="C19" s="173">
        <v>0</v>
      </c>
      <c r="D19" s="122">
        <f t="shared" si="0"/>
        <v>-42</v>
      </c>
      <c r="E19" s="183">
        <f t="shared" si="1"/>
        <v>0</v>
      </c>
      <c r="F19" s="45"/>
      <c r="G19" s="46"/>
      <c r="I19" s="116"/>
    </row>
    <row r="20" spans="1:9" ht="35.25" customHeight="1">
      <c r="A20" s="182" t="s">
        <v>65</v>
      </c>
      <c r="B20" s="171">
        <v>0</v>
      </c>
      <c r="C20" s="173">
        <v>0</v>
      </c>
      <c r="D20" s="122">
        <f t="shared" si="0"/>
        <v>0</v>
      </c>
      <c r="E20" s="183"/>
      <c r="F20" s="45"/>
      <c r="G20" s="46"/>
      <c r="I20" s="48"/>
    </row>
    <row r="21" spans="1:9" ht="41.25" customHeight="1">
      <c r="A21" s="182" t="s">
        <v>66</v>
      </c>
      <c r="B21" s="171">
        <v>1885</v>
      </c>
      <c r="C21" s="173">
        <v>3191</v>
      </c>
      <c r="D21" s="122">
        <f t="shared" si="0"/>
        <v>1306</v>
      </c>
      <c r="E21" s="183">
        <f t="shared" si="1"/>
        <v>169.3</v>
      </c>
      <c r="F21" s="45"/>
      <c r="G21" s="46"/>
      <c r="I21" s="48"/>
    </row>
    <row r="22" spans="1:9" ht="19.5" customHeight="1">
      <c r="A22" s="182" t="s">
        <v>67</v>
      </c>
      <c r="B22" s="171">
        <v>283</v>
      </c>
      <c r="C22" s="173">
        <v>721</v>
      </c>
      <c r="D22" s="122">
        <f t="shared" si="0"/>
        <v>438</v>
      </c>
      <c r="E22" s="183">
        <f t="shared" si="1"/>
        <v>254.8</v>
      </c>
      <c r="F22" s="45"/>
      <c r="G22" s="46"/>
      <c r="I22" s="48"/>
    </row>
    <row r="23" spans="1:9" ht="39" customHeight="1">
      <c r="A23" s="182" t="s">
        <v>68</v>
      </c>
      <c r="B23" s="171">
        <v>25</v>
      </c>
      <c r="C23" s="173">
        <v>2502</v>
      </c>
      <c r="D23" s="122">
        <f t="shared" si="0"/>
        <v>2477</v>
      </c>
      <c r="E23" s="183" t="s">
        <v>180</v>
      </c>
      <c r="F23" s="45"/>
      <c r="G23" s="46"/>
      <c r="I23" s="48"/>
    </row>
    <row r="24" spans="1:9" ht="38.25" customHeight="1">
      <c r="A24" s="182" t="s">
        <v>69</v>
      </c>
      <c r="B24" s="171">
        <v>48</v>
      </c>
      <c r="C24" s="173">
        <v>24</v>
      </c>
      <c r="D24" s="122">
        <f t="shared" si="0"/>
        <v>-24</v>
      </c>
      <c r="E24" s="183">
        <f t="shared" si="1"/>
        <v>50</v>
      </c>
      <c r="F24" s="45"/>
      <c r="G24" s="46"/>
      <c r="I24" s="48"/>
    </row>
    <row r="25" spans="1:9" ht="22.5" customHeight="1" thickBot="1">
      <c r="A25" s="184" t="s">
        <v>70</v>
      </c>
      <c r="B25" s="185">
        <v>0</v>
      </c>
      <c r="C25" s="186">
        <v>15</v>
      </c>
      <c r="D25" s="122">
        <f t="shared" si="0"/>
        <v>15</v>
      </c>
      <c r="E25" s="183"/>
      <c r="F25" s="45"/>
      <c r="G25" s="46"/>
      <c r="I25" s="48"/>
    </row>
    <row r="26" spans="1:9" ht="18.75">
      <c r="A26" s="51"/>
      <c r="B26" s="188"/>
      <c r="C26" s="187"/>
      <c r="D26" s="51"/>
      <c r="E26" s="51"/>
      <c r="I26" s="48"/>
    </row>
    <row r="27" spans="1:5" ht="18.75">
      <c r="A27" s="51"/>
      <c r="B27" s="188"/>
      <c r="C27" s="187"/>
      <c r="D27" s="51"/>
      <c r="E27" s="5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4">
      <selection activeCell="H10" sqref="H10"/>
    </sheetView>
  </sheetViews>
  <sheetFormatPr defaultColWidth="8.8515625" defaultRowHeight="15"/>
  <cols>
    <col min="1" max="1" width="52.8515625" style="47" customWidth="1"/>
    <col min="2" max="3" width="21.28125" style="47" customWidth="1"/>
    <col min="4" max="4" width="22.00390625" style="47" customWidth="1"/>
    <col min="5" max="5" width="21.57421875" style="47" customWidth="1"/>
    <col min="6" max="6" width="8.8515625" style="47" customWidth="1"/>
    <col min="7" max="7" width="10.8515625" style="47" bestFit="1" customWidth="1"/>
    <col min="8" max="16384" width="8.8515625" style="47" customWidth="1"/>
  </cols>
  <sheetData>
    <row r="1" spans="1:5" s="42" customFormat="1" ht="49.5" customHeight="1">
      <c r="A1" s="233" t="s">
        <v>182</v>
      </c>
      <c r="B1" s="233"/>
      <c r="C1" s="233"/>
      <c r="D1" s="233"/>
      <c r="E1" s="233"/>
    </row>
    <row r="2" spans="1:5" s="42" customFormat="1" ht="20.25" customHeight="1">
      <c r="A2" s="234" t="s">
        <v>71</v>
      </c>
      <c r="B2" s="234"/>
      <c r="C2" s="234"/>
      <c r="D2" s="234"/>
      <c r="E2" s="234"/>
    </row>
    <row r="3" spans="1:5" s="42" customFormat="1" ht="17.25" customHeight="1" thickBot="1">
      <c r="A3" s="113"/>
      <c r="B3" s="113"/>
      <c r="C3" s="113"/>
      <c r="D3" s="113"/>
      <c r="E3" s="155" t="s">
        <v>127</v>
      </c>
    </row>
    <row r="4" spans="1:5" s="44" customFormat="1" ht="25.5" customHeight="1">
      <c r="A4" s="235"/>
      <c r="B4" s="224" t="s">
        <v>172</v>
      </c>
      <c r="C4" s="224" t="s">
        <v>173</v>
      </c>
      <c r="D4" s="237" t="s">
        <v>98</v>
      </c>
      <c r="E4" s="238"/>
    </row>
    <row r="5" spans="1:5" s="44" customFormat="1" ht="37.5" customHeight="1">
      <c r="A5" s="236"/>
      <c r="B5" s="224"/>
      <c r="C5" s="224"/>
      <c r="D5" s="117" t="s">
        <v>100</v>
      </c>
      <c r="E5" s="118" t="s">
        <v>3</v>
      </c>
    </row>
    <row r="6" spans="1:7" s="52" customFormat="1" ht="34.5" customHeight="1">
      <c r="A6" s="189" t="s">
        <v>51</v>
      </c>
      <c r="B6" s="190">
        <f>SUM(B7:B15)</f>
        <v>2858</v>
      </c>
      <c r="C6" s="190">
        <f>SUM(C7:C15)</f>
        <v>7039</v>
      </c>
      <c r="D6" s="190">
        <f>C6-B6</f>
        <v>4181</v>
      </c>
      <c r="E6" s="191">
        <f>ROUND(C6/B6*100,1)</f>
        <v>246.3</v>
      </c>
      <c r="G6" s="53"/>
    </row>
    <row r="7" spans="1:11" ht="51" customHeight="1">
      <c r="A7" s="119" t="s">
        <v>72</v>
      </c>
      <c r="B7" s="172">
        <v>1016</v>
      </c>
      <c r="C7" s="174">
        <v>1292</v>
      </c>
      <c r="D7" s="54">
        <f aca="true" t="shared" si="0" ref="D7:D15">C7-B7</f>
        <v>276</v>
      </c>
      <c r="E7" s="120">
        <f aca="true" t="shared" si="1" ref="E7:E15">ROUND(C7/B7*100,1)</f>
        <v>127.2</v>
      </c>
      <c r="G7" s="53"/>
      <c r="H7" s="55"/>
      <c r="K7" s="55"/>
    </row>
    <row r="8" spans="1:11" ht="35.25" customHeight="1">
      <c r="A8" s="119" t="s">
        <v>73</v>
      </c>
      <c r="B8" s="171">
        <v>759</v>
      </c>
      <c r="C8" s="173">
        <v>1760</v>
      </c>
      <c r="D8" s="54">
        <f t="shared" si="0"/>
        <v>1001</v>
      </c>
      <c r="E8" s="120">
        <f t="shared" si="1"/>
        <v>231.9</v>
      </c>
      <c r="G8" s="53"/>
      <c r="H8" s="55"/>
      <c r="K8" s="55"/>
    </row>
    <row r="9" spans="1:11" s="49" customFormat="1" ht="25.5" customHeight="1">
      <c r="A9" s="119" t="s">
        <v>74</v>
      </c>
      <c r="B9" s="171">
        <v>434</v>
      </c>
      <c r="C9" s="173">
        <v>2157</v>
      </c>
      <c r="D9" s="54">
        <f t="shared" si="0"/>
        <v>1723</v>
      </c>
      <c r="E9" s="120" t="s">
        <v>183</v>
      </c>
      <c r="F9" s="47"/>
      <c r="G9" s="53"/>
      <c r="H9" s="55"/>
      <c r="I9" s="47"/>
      <c r="K9" s="55"/>
    </row>
    <row r="10" spans="1:11" ht="36.75" customHeight="1">
      <c r="A10" s="119" t="s">
        <v>75</v>
      </c>
      <c r="B10" s="171">
        <v>45</v>
      </c>
      <c r="C10" s="173">
        <v>218</v>
      </c>
      <c r="D10" s="54">
        <f t="shared" si="0"/>
        <v>173</v>
      </c>
      <c r="E10" s="120" t="s">
        <v>160</v>
      </c>
      <c r="G10" s="53"/>
      <c r="H10" s="55"/>
      <c r="K10" s="55"/>
    </row>
    <row r="11" spans="1:11" ht="28.5" customHeight="1">
      <c r="A11" s="119" t="s">
        <v>76</v>
      </c>
      <c r="B11" s="171">
        <v>171</v>
      </c>
      <c r="C11" s="173">
        <v>816</v>
      </c>
      <c r="D11" s="54">
        <f t="shared" si="0"/>
        <v>645</v>
      </c>
      <c r="E11" s="120" t="s">
        <v>160</v>
      </c>
      <c r="G11" s="53"/>
      <c r="H11" s="55"/>
      <c r="K11" s="55"/>
    </row>
    <row r="12" spans="1:11" ht="59.25" customHeight="1">
      <c r="A12" s="119" t="s">
        <v>77</v>
      </c>
      <c r="B12" s="171">
        <v>21</v>
      </c>
      <c r="C12" s="173">
        <v>2</v>
      </c>
      <c r="D12" s="54">
        <f t="shared" si="0"/>
        <v>-19</v>
      </c>
      <c r="E12" s="120">
        <f t="shared" si="1"/>
        <v>9.5</v>
      </c>
      <c r="G12" s="53"/>
      <c r="H12" s="55"/>
      <c r="K12" s="55"/>
    </row>
    <row r="13" spans="1:18" ht="30.75" customHeight="1">
      <c r="A13" s="119" t="s">
        <v>78</v>
      </c>
      <c r="B13" s="171">
        <v>61</v>
      </c>
      <c r="C13" s="173">
        <v>101</v>
      </c>
      <c r="D13" s="54">
        <f t="shared" si="0"/>
        <v>40</v>
      </c>
      <c r="E13" s="120">
        <f t="shared" si="1"/>
        <v>165.6</v>
      </c>
      <c r="G13" s="53"/>
      <c r="H13" s="55"/>
      <c r="K13" s="55"/>
      <c r="R13" s="56"/>
    </row>
    <row r="14" spans="1:18" ht="75" customHeight="1">
      <c r="A14" s="119" t="s">
        <v>79</v>
      </c>
      <c r="B14" s="171">
        <v>186</v>
      </c>
      <c r="C14" s="173">
        <v>332</v>
      </c>
      <c r="D14" s="54">
        <f t="shared" si="0"/>
        <v>146</v>
      </c>
      <c r="E14" s="120">
        <f t="shared" si="1"/>
        <v>178.5</v>
      </c>
      <c r="G14" s="53"/>
      <c r="H14" s="55"/>
      <c r="K14" s="55"/>
      <c r="R14" s="56"/>
    </row>
    <row r="15" spans="1:18" ht="33" customHeight="1" thickBot="1">
      <c r="A15" s="121" t="s">
        <v>80</v>
      </c>
      <c r="B15" s="171">
        <v>165</v>
      </c>
      <c r="C15" s="173">
        <v>361</v>
      </c>
      <c r="D15" s="54">
        <f t="shared" si="0"/>
        <v>196</v>
      </c>
      <c r="E15" s="120">
        <f t="shared" si="1"/>
        <v>218.8</v>
      </c>
      <c r="G15" s="53"/>
      <c r="H15" s="55"/>
      <c r="K15" s="55"/>
      <c r="R15" s="56"/>
    </row>
    <row r="16" spans="1:18" ht="12.75">
      <c r="A16" s="51"/>
      <c r="B16" s="51"/>
      <c r="C16" s="51"/>
      <c r="D16" s="51"/>
      <c r="R16" s="56"/>
    </row>
    <row r="17" spans="1:18" ht="12.75">
      <c r="A17" s="51"/>
      <c r="B17" s="51"/>
      <c r="C17" s="51"/>
      <c r="D17" s="51"/>
      <c r="R17" s="56"/>
    </row>
    <row r="18" ht="12.75">
      <c r="R18" s="56"/>
    </row>
    <row r="19" ht="12.75">
      <c r="R19" s="56"/>
    </row>
    <row r="20" ht="12.75">
      <c r="R20" s="56"/>
    </row>
    <row r="21" ht="12.75">
      <c r="R21" s="5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E27" sqref="E27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71093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39" t="s">
        <v>111</v>
      </c>
      <c r="B1" s="239"/>
      <c r="C1" s="239"/>
      <c r="D1" s="239"/>
      <c r="E1" s="239"/>
    </row>
    <row r="2" spans="1:5" ht="27" customHeight="1">
      <c r="A2" s="240" t="s">
        <v>185</v>
      </c>
      <c r="B2" s="240"/>
      <c r="C2" s="240"/>
      <c r="D2" s="240"/>
      <c r="E2" s="240"/>
    </row>
    <row r="3" spans="1:6" ht="18" customHeight="1">
      <c r="A3" s="241" t="s">
        <v>0</v>
      </c>
      <c r="B3" s="241" t="s">
        <v>7</v>
      </c>
      <c r="C3" s="241" t="s">
        <v>132</v>
      </c>
      <c r="D3" s="242" t="s">
        <v>2</v>
      </c>
      <c r="E3" s="242"/>
      <c r="F3" s="2"/>
    </row>
    <row r="4" spans="1:6" ht="50.25" customHeight="1">
      <c r="A4" s="241"/>
      <c r="B4" s="241"/>
      <c r="C4" s="241"/>
      <c r="D4" s="41" t="s">
        <v>3</v>
      </c>
      <c r="E4" s="65" t="s">
        <v>109</v>
      </c>
      <c r="F4" s="2"/>
    </row>
    <row r="5" spans="1:6" ht="27.75" customHeight="1">
      <c r="A5" s="66" t="s">
        <v>115</v>
      </c>
      <c r="B5" s="60">
        <v>52396</v>
      </c>
      <c r="C5" s="60">
        <v>48562</v>
      </c>
      <c r="D5" s="58">
        <f aca="true" t="shared" si="0" ref="D5:D19">ROUND(C5/B5*100,1)</f>
        <v>92.7</v>
      </c>
      <c r="E5" s="126">
        <f aca="true" t="shared" si="1" ref="E5:E18">C5-B5</f>
        <v>-3834</v>
      </c>
      <c r="F5" s="1" t="s">
        <v>4</v>
      </c>
    </row>
    <row r="6" spans="1:5" ht="24.75" customHeight="1">
      <c r="A6" s="67" t="s">
        <v>5</v>
      </c>
      <c r="B6" s="158">
        <v>28221</v>
      </c>
      <c r="C6" s="158">
        <v>28216</v>
      </c>
      <c r="D6" s="62">
        <f t="shared" si="0"/>
        <v>100</v>
      </c>
      <c r="E6" s="127">
        <f t="shared" si="1"/>
        <v>-5</v>
      </c>
    </row>
    <row r="7" spans="1:7" ht="33" customHeight="1">
      <c r="A7" s="66" t="s">
        <v>116</v>
      </c>
      <c r="B7" s="60">
        <v>31689</v>
      </c>
      <c r="C7" s="64">
        <v>32823</v>
      </c>
      <c r="D7" s="58">
        <f t="shared" si="0"/>
        <v>103.6</v>
      </c>
      <c r="E7" s="126">
        <f t="shared" si="1"/>
        <v>1134</v>
      </c>
      <c r="F7" s="3"/>
      <c r="G7" s="4"/>
    </row>
    <row r="8" spans="1:7" ht="31.5">
      <c r="A8" s="68" t="s">
        <v>113</v>
      </c>
      <c r="B8" s="158">
        <v>9038</v>
      </c>
      <c r="C8" s="159">
        <v>11918</v>
      </c>
      <c r="D8" s="58">
        <f t="shared" si="0"/>
        <v>131.9</v>
      </c>
      <c r="E8" s="126">
        <f t="shared" si="1"/>
        <v>2880</v>
      </c>
      <c r="F8" s="3"/>
      <c r="G8" s="4"/>
    </row>
    <row r="9" spans="1:7" ht="33" customHeight="1">
      <c r="A9" s="69" t="s">
        <v>6</v>
      </c>
      <c r="B9" s="160">
        <v>28.5</v>
      </c>
      <c r="C9" s="160">
        <v>36.3</v>
      </c>
      <c r="D9" s="246" t="s">
        <v>184</v>
      </c>
      <c r="E9" s="247"/>
      <c r="F9" s="5"/>
      <c r="G9" s="4"/>
    </row>
    <row r="10" spans="1:7" ht="33" customHeight="1">
      <c r="A10" s="67" t="s">
        <v>114</v>
      </c>
      <c r="B10" s="161">
        <v>78</v>
      </c>
      <c r="C10" s="161">
        <v>90</v>
      </c>
      <c r="D10" s="62">
        <f t="shared" si="0"/>
        <v>115.4</v>
      </c>
      <c r="E10" s="129">
        <f t="shared" si="1"/>
        <v>12</v>
      </c>
      <c r="F10" s="5"/>
      <c r="G10" s="4"/>
    </row>
    <row r="11" spans="1:7" ht="36" customHeight="1">
      <c r="A11" s="67" t="s">
        <v>117</v>
      </c>
      <c r="B11" s="161">
        <v>569</v>
      </c>
      <c r="C11" s="161">
        <v>541</v>
      </c>
      <c r="D11" s="62">
        <f t="shared" si="0"/>
        <v>95.1</v>
      </c>
      <c r="E11" s="129">
        <f t="shared" si="1"/>
        <v>-28</v>
      </c>
      <c r="F11" s="5"/>
      <c r="G11" s="4"/>
    </row>
    <row r="12" spans="1:5" ht="33" customHeight="1">
      <c r="A12" s="67" t="s">
        <v>118</v>
      </c>
      <c r="B12" s="128">
        <v>7178</v>
      </c>
      <c r="C12" s="161">
        <v>7179</v>
      </c>
      <c r="D12" s="62">
        <f t="shared" si="0"/>
        <v>100</v>
      </c>
      <c r="E12" s="129">
        <f t="shared" si="1"/>
        <v>1</v>
      </c>
    </row>
    <row r="13" spans="1:5" ht="16.5" customHeight="1">
      <c r="A13" s="67" t="s">
        <v>119</v>
      </c>
      <c r="B13" s="128">
        <v>1317</v>
      </c>
      <c r="C13" s="161">
        <v>1869</v>
      </c>
      <c r="D13" s="62">
        <f>ROUND(C13/B13*100,1)</f>
        <v>141.9</v>
      </c>
      <c r="E13" s="129">
        <f>C13-B13</f>
        <v>552</v>
      </c>
    </row>
    <row r="14" spans="1:5" ht="17.25" customHeight="1">
      <c r="A14" s="67" t="s">
        <v>120</v>
      </c>
      <c r="B14" s="128">
        <v>0</v>
      </c>
      <c r="C14" s="161">
        <v>10</v>
      </c>
      <c r="D14" s="62"/>
      <c r="E14" s="129">
        <f>C14-B14</f>
        <v>10</v>
      </c>
    </row>
    <row r="15" spans="1:6" ht="33.75" customHeight="1">
      <c r="A15" s="66" t="s">
        <v>121</v>
      </c>
      <c r="B15" s="162">
        <v>6433</v>
      </c>
      <c r="C15" s="163">
        <v>5810</v>
      </c>
      <c r="D15" s="58">
        <f t="shared" si="0"/>
        <v>90.3</v>
      </c>
      <c r="E15" s="126">
        <f t="shared" si="1"/>
        <v>-623</v>
      </c>
      <c r="F15" s="6"/>
    </row>
    <row r="16" spans="1:6" ht="31.5">
      <c r="A16" s="67" t="s">
        <v>122</v>
      </c>
      <c r="B16" s="161">
        <v>6789</v>
      </c>
      <c r="C16" s="161">
        <v>7128</v>
      </c>
      <c r="D16" s="63">
        <f t="shared" si="0"/>
        <v>105</v>
      </c>
      <c r="E16" s="126">
        <f t="shared" si="1"/>
        <v>339</v>
      </c>
      <c r="F16" s="7"/>
    </row>
    <row r="17" spans="1:11" ht="15.75">
      <c r="A17" s="66" t="s">
        <v>17</v>
      </c>
      <c r="B17" s="164">
        <v>36214</v>
      </c>
      <c r="C17" s="164">
        <v>39176</v>
      </c>
      <c r="D17" s="58">
        <f t="shared" si="0"/>
        <v>108.2</v>
      </c>
      <c r="E17" s="126">
        <f t="shared" si="1"/>
        <v>2962</v>
      </c>
      <c r="F17" s="7"/>
      <c r="K17" s="8"/>
    </row>
    <row r="18" spans="1:6" ht="16.5" customHeight="1">
      <c r="A18" s="67" t="s">
        <v>5</v>
      </c>
      <c r="B18" s="128">
        <v>35752</v>
      </c>
      <c r="C18" s="128">
        <v>38348</v>
      </c>
      <c r="D18" s="62">
        <f t="shared" si="0"/>
        <v>107.3</v>
      </c>
      <c r="E18" s="126">
        <f t="shared" si="1"/>
        <v>2596</v>
      </c>
      <c r="F18" s="7"/>
    </row>
    <row r="19" spans="1:6" ht="37.5" customHeight="1">
      <c r="A19" s="66" t="s">
        <v>154</v>
      </c>
      <c r="B19" s="64">
        <v>2060</v>
      </c>
      <c r="C19" s="60">
        <v>2483</v>
      </c>
      <c r="D19" s="62">
        <f t="shared" si="0"/>
        <v>120.5</v>
      </c>
      <c r="E19" s="130">
        <v>423</v>
      </c>
      <c r="F19" s="7"/>
    </row>
    <row r="20" spans="1:5" ht="9" customHeight="1">
      <c r="A20" s="248" t="s">
        <v>186</v>
      </c>
      <c r="B20" s="248"/>
      <c r="C20" s="248"/>
      <c r="D20" s="248"/>
      <c r="E20" s="248"/>
    </row>
    <row r="21" spans="1:5" ht="21.75" customHeight="1">
      <c r="A21" s="249"/>
      <c r="B21" s="249"/>
      <c r="C21" s="249"/>
      <c r="D21" s="249"/>
      <c r="E21" s="249"/>
    </row>
    <row r="22" spans="1:5" ht="12.75" customHeight="1">
      <c r="A22" s="241" t="s">
        <v>0</v>
      </c>
      <c r="B22" s="250" t="s">
        <v>1</v>
      </c>
      <c r="C22" s="250" t="s">
        <v>102</v>
      </c>
      <c r="D22" s="251" t="s">
        <v>2</v>
      </c>
      <c r="E22" s="252"/>
    </row>
    <row r="23" spans="1:5" ht="48.75" customHeight="1">
      <c r="A23" s="241"/>
      <c r="B23" s="250"/>
      <c r="C23" s="250"/>
      <c r="D23" s="41" t="s">
        <v>3</v>
      </c>
      <c r="E23" s="57" t="s">
        <v>110</v>
      </c>
    </row>
    <row r="24" spans="1:8" ht="26.25" customHeight="1">
      <c r="A24" s="66" t="s">
        <v>123</v>
      </c>
      <c r="B24" s="64">
        <v>13914</v>
      </c>
      <c r="C24" s="60">
        <v>13875</v>
      </c>
      <c r="D24" s="58">
        <f>ROUND(C24/B24*100,1)</f>
        <v>99.7</v>
      </c>
      <c r="E24" s="126">
        <f>C24-B24</f>
        <v>-39</v>
      </c>
      <c r="G24" s="9"/>
      <c r="H24" s="9"/>
    </row>
    <row r="25" spans="1:5" ht="31.5">
      <c r="A25" s="66" t="s">
        <v>124</v>
      </c>
      <c r="B25" s="64">
        <v>11549</v>
      </c>
      <c r="C25" s="60">
        <v>11754</v>
      </c>
      <c r="D25" s="58">
        <f>ROUND(C25/B25*100,1)</f>
        <v>101.8</v>
      </c>
      <c r="E25" s="126">
        <f>C25-B25</f>
        <v>205</v>
      </c>
    </row>
    <row r="26" spans="1:5" ht="24" customHeight="1">
      <c r="A26" s="66" t="s">
        <v>125</v>
      </c>
      <c r="B26" s="60">
        <v>2012</v>
      </c>
      <c r="C26" s="60">
        <v>2401</v>
      </c>
      <c r="D26" s="58">
        <f>ROUND(C26/B26*100,1)</f>
        <v>119.3</v>
      </c>
      <c r="E26" s="41">
        <f>C26-B26</f>
        <v>389</v>
      </c>
    </row>
    <row r="27" spans="1:5" ht="34.5" customHeight="1">
      <c r="A27" s="66" t="s">
        <v>126</v>
      </c>
      <c r="B27" s="60">
        <v>1155</v>
      </c>
      <c r="C27" s="60">
        <v>1030</v>
      </c>
      <c r="D27" s="58">
        <f>ROUND(C27/B27*100,1)</f>
        <v>89.2</v>
      </c>
      <c r="E27" s="41">
        <f>C27-B27</f>
        <v>-125</v>
      </c>
    </row>
    <row r="28" spans="1:10" ht="24.75" customHeight="1">
      <c r="A28" s="70" t="s">
        <v>8</v>
      </c>
      <c r="B28" s="60">
        <v>4088</v>
      </c>
      <c r="C28" s="60">
        <v>5209</v>
      </c>
      <c r="D28" s="59">
        <f>ROUND(C28/B28*100,1)</f>
        <v>127.4</v>
      </c>
      <c r="E28" s="61" t="s">
        <v>187</v>
      </c>
      <c r="F28" s="7"/>
      <c r="G28" s="7"/>
      <c r="I28" s="7"/>
      <c r="J28" s="10"/>
    </row>
    <row r="29" spans="1:5" ht="24.75" customHeight="1">
      <c r="A29" s="66" t="s">
        <v>9</v>
      </c>
      <c r="B29" s="165">
        <v>7</v>
      </c>
      <c r="C29" s="165">
        <v>6</v>
      </c>
      <c r="D29" s="243">
        <v>1</v>
      </c>
      <c r="E29" s="244"/>
    </row>
    <row r="30" spans="1:5" ht="33" customHeight="1">
      <c r="A30" s="245"/>
      <c r="B30" s="245"/>
      <c r="C30" s="245"/>
      <c r="D30" s="245"/>
      <c r="E30" s="245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O41"/>
  <sheetViews>
    <sheetView tabSelected="1" view="pageBreakPreview" zoomScale="75" zoomScaleNormal="66" zoomScaleSheetLayoutView="75" zoomScalePageLayoutView="0" workbookViewId="0" topLeftCell="A1">
      <selection activeCell="AW9" sqref="AW9"/>
    </sheetView>
  </sheetViews>
  <sheetFormatPr defaultColWidth="9.140625" defaultRowHeight="15"/>
  <cols>
    <col min="1" max="1" width="19.28125" style="14" customWidth="1"/>
    <col min="2" max="3" width="8.8515625" style="14" customWidth="1"/>
    <col min="4" max="4" width="6.00390625" style="14" customWidth="1"/>
    <col min="5" max="5" width="8.140625" style="14" customWidth="1"/>
    <col min="6" max="7" width="8.28125" style="14" customWidth="1"/>
    <col min="8" max="8" width="6.421875" style="14" customWidth="1"/>
    <col min="9" max="9" width="8.28125" style="14" customWidth="1"/>
    <col min="10" max="10" width="8.7109375" style="14" customWidth="1"/>
    <col min="11" max="11" width="8.8515625" style="14" customWidth="1"/>
    <col min="12" max="12" width="7.421875" style="14" customWidth="1"/>
    <col min="13" max="13" width="7.8515625" style="14" customWidth="1"/>
    <col min="14" max="14" width="9.421875" style="14" customWidth="1"/>
    <col min="15" max="15" width="9.8515625" style="14" customWidth="1"/>
    <col min="16" max="16" width="8.8515625" style="14" customWidth="1"/>
    <col min="17" max="17" width="7.140625" style="14" customWidth="1"/>
    <col min="18" max="19" width="8.28125" style="14" customWidth="1"/>
    <col min="20" max="20" width="6.421875" style="14" customWidth="1"/>
    <col min="21" max="21" width="8.421875" style="14" customWidth="1"/>
    <col min="22" max="22" width="8.7109375" style="14" customWidth="1"/>
    <col min="23" max="23" width="9.140625" style="14" customWidth="1"/>
    <col min="24" max="24" width="6.421875" style="14" customWidth="1"/>
    <col min="25" max="25" width="8.421875" style="14" customWidth="1"/>
    <col min="26" max="26" width="8.57421875" style="14" customWidth="1"/>
    <col min="27" max="27" width="8.7109375" style="14" customWidth="1"/>
    <col min="28" max="28" width="6.28125" style="14" customWidth="1"/>
    <col min="29" max="29" width="8.8515625" style="14" customWidth="1"/>
    <col min="30" max="30" width="8.28125" style="14" customWidth="1"/>
    <col min="31" max="31" width="9.28125" style="14" customWidth="1"/>
    <col min="32" max="32" width="8.421875" style="14" customWidth="1"/>
    <col min="33" max="33" width="8.7109375" style="14" customWidth="1"/>
    <col min="34" max="34" width="8.57421875" style="14" customWidth="1"/>
    <col min="35" max="35" width="8.421875" style="14" customWidth="1"/>
    <col min="36" max="36" width="7.421875" style="14" customWidth="1"/>
    <col min="37" max="38" width="8.421875" style="14" customWidth="1"/>
    <col min="39" max="39" width="8.28125" style="14" customWidth="1"/>
    <col min="40" max="40" width="7.421875" style="14" customWidth="1"/>
    <col min="41" max="41" width="6.57421875" style="14" customWidth="1"/>
    <col min="42" max="42" width="8.7109375" style="14" customWidth="1"/>
    <col min="43" max="43" width="8.28125" style="14" customWidth="1"/>
    <col min="44" max="44" width="6.7109375" style="14" customWidth="1"/>
    <col min="45" max="45" width="7.421875" style="14" customWidth="1"/>
    <col min="46" max="46" width="8.421875" style="14" customWidth="1"/>
    <col min="47" max="47" width="9.00390625" style="14" customWidth="1"/>
    <col min="48" max="48" width="6.00390625" style="14" customWidth="1"/>
    <col min="49" max="49" width="6.8515625" style="14" customWidth="1"/>
    <col min="50" max="50" width="8.7109375" style="14" customWidth="1"/>
    <col min="51" max="51" width="8.57421875" style="14" customWidth="1"/>
    <col min="52" max="52" width="6.421875" style="14" customWidth="1"/>
    <col min="53" max="53" width="7.00390625" style="14" customWidth="1"/>
    <col min="54" max="54" width="7.140625" style="14" customWidth="1"/>
    <col min="55" max="55" width="6.7109375" style="14" customWidth="1"/>
    <col min="56" max="56" width="5.8515625" style="14" customWidth="1"/>
    <col min="57" max="57" width="7.140625" style="14" customWidth="1"/>
    <col min="58" max="58" width="7.28125" style="14" customWidth="1"/>
    <col min="59" max="59" width="7.421875" style="14" customWidth="1"/>
    <col min="60" max="60" width="7.8515625" style="14" customWidth="1"/>
    <col min="61" max="61" width="7.28125" style="14" customWidth="1"/>
    <col min="62" max="62" width="7.140625" style="14" customWidth="1"/>
    <col min="63" max="63" width="6.8515625" style="14" customWidth="1"/>
    <col min="64" max="65" width="6.421875" style="14" customWidth="1"/>
    <col min="66" max="66" width="6.57421875" style="14" customWidth="1"/>
    <col min="67" max="67" width="6.7109375" style="14" customWidth="1"/>
    <col min="68" max="16384" width="9.140625" style="14" customWidth="1"/>
  </cols>
  <sheetData>
    <row r="1" spans="1:57" ht="21.75" customHeight="1">
      <c r="A1" s="11"/>
      <c r="B1" s="264" t="s">
        <v>10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3"/>
      <c r="AT1" s="15"/>
      <c r="AV1" s="15"/>
      <c r="AW1" s="15"/>
      <c r="AY1" s="16"/>
      <c r="BD1" s="16"/>
      <c r="BE1" s="16"/>
    </row>
    <row r="2" spans="1:67" ht="21.75" customHeight="1">
      <c r="A2" s="17"/>
      <c r="B2" s="265" t="s">
        <v>188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6"/>
      <c r="AM2" s="19"/>
      <c r="AN2" s="19"/>
      <c r="AO2" s="19"/>
      <c r="AP2" s="19"/>
      <c r="AQ2" s="16" t="s">
        <v>11</v>
      </c>
      <c r="AR2" s="19"/>
      <c r="AS2" s="19"/>
      <c r="AT2" s="20"/>
      <c r="AU2" s="20"/>
      <c r="AV2" s="20"/>
      <c r="AW2" s="20"/>
      <c r="AX2" s="20"/>
      <c r="AY2" s="16"/>
      <c r="BB2" s="16"/>
      <c r="BH2" s="16" t="s">
        <v>11</v>
      </c>
      <c r="BO2" s="16" t="s">
        <v>11</v>
      </c>
    </row>
    <row r="3" spans="1:67" ht="11.25" customHeight="1">
      <c r="A3" s="277"/>
      <c r="B3" s="276" t="s">
        <v>103</v>
      </c>
      <c r="C3" s="276"/>
      <c r="D3" s="276"/>
      <c r="E3" s="276"/>
      <c r="F3" s="253" t="s">
        <v>104</v>
      </c>
      <c r="G3" s="254"/>
      <c r="H3" s="254"/>
      <c r="I3" s="266"/>
      <c r="J3" s="253" t="s">
        <v>12</v>
      </c>
      <c r="K3" s="254"/>
      <c r="L3" s="254"/>
      <c r="M3" s="266"/>
      <c r="N3" s="253" t="s">
        <v>105</v>
      </c>
      <c r="O3" s="254"/>
      <c r="P3" s="254"/>
      <c r="Q3" s="266"/>
      <c r="R3" s="253" t="s">
        <v>13</v>
      </c>
      <c r="S3" s="254"/>
      <c r="T3" s="254"/>
      <c r="U3" s="266"/>
      <c r="V3" s="253" t="s">
        <v>14</v>
      </c>
      <c r="W3" s="254"/>
      <c r="X3" s="254"/>
      <c r="Y3" s="266"/>
      <c r="Z3" s="273" t="s">
        <v>106</v>
      </c>
      <c r="AA3" s="274"/>
      <c r="AB3" s="274"/>
      <c r="AC3" s="274"/>
      <c r="AD3" s="274"/>
      <c r="AE3" s="274"/>
      <c r="AF3" s="274"/>
      <c r="AG3" s="275"/>
      <c r="AH3" s="253" t="s">
        <v>15</v>
      </c>
      <c r="AI3" s="254"/>
      <c r="AJ3" s="254"/>
      <c r="AK3" s="266"/>
      <c r="AL3" s="281" t="s">
        <v>16</v>
      </c>
      <c r="AM3" s="281"/>
      <c r="AN3" s="281"/>
      <c r="AO3" s="281"/>
      <c r="AP3" s="276" t="s">
        <v>17</v>
      </c>
      <c r="AQ3" s="276"/>
      <c r="AR3" s="276"/>
      <c r="AS3" s="276"/>
      <c r="AT3" s="253" t="s">
        <v>18</v>
      </c>
      <c r="AU3" s="254"/>
      <c r="AV3" s="254"/>
      <c r="AW3" s="266"/>
      <c r="AX3" s="276" t="s">
        <v>19</v>
      </c>
      <c r="AY3" s="276"/>
      <c r="AZ3" s="276"/>
      <c r="BA3" s="276"/>
      <c r="BB3" s="282" t="s">
        <v>130</v>
      </c>
      <c r="BC3" s="283"/>
      <c r="BD3" s="284"/>
      <c r="BE3" s="253" t="s">
        <v>134</v>
      </c>
      <c r="BF3" s="254"/>
      <c r="BG3" s="254"/>
      <c r="BH3" s="254"/>
      <c r="BI3" s="254"/>
      <c r="BJ3" s="254"/>
      <c r="BK3" s="254"/>
      <c r="BL3" s="266"/>
      <c r="BM3" s="253" t="s">
        <v>8</v>
      </c>
      <c r="BN3" s="254"/>
      <c r="BO3" s="254"/>
    </row>
    <row r="4" spans="1:67" ht="38.25" customHeight="1">
      <c r="A4" s="278"/>
      <c r="B4" s="276"/>
      <c r="C4" s="276"/>
      <c r="D4" s="276"/>
      <c r="E4" s="276"/>
      <c r="F4" s="255"/>
      <c r="G4" s="256"/>
      <c r="H4" s="256"/>
      <c r="I4" s="267"/>
      <c r="J4" s="255"/>
      <c r="K4" s="256"/>
      <c r="L4" s="256"/>
      <c r="M4" s="267"/>
      <c r="N4" s="255"/>
      <c r="O4" s="256"/>
      <c r="P4" s="256"/>
      <c r="Q4" s="267"/>
      <c r="R4" s="255"/>
      <c r="S4" s="256"/>
      <c r="T4" s="256"/>
      <c r="U4" s="267"/>
      <c r="V4" s="255"/>
      <c r="W4" s="256"/>
      <c r="X4" s="256"/>
      <c r="Y4" s="267"/>
      <c r="Z4" s="275" t="s">
        <v>107</v>
      </c>
      <c r="AA4" s="276"/>
      <c r="AB4" s="276"/>
      <c r="AC4" s="276"/>
      <c r="AD4" s="253" t="s">
        <v>108</v>
      </c>
      <c r="AE4" s="254"/>
      <c r="AF4" s="254"/>
      <c r="AG4" s="266"/>
      <c r="AH4" s="255"/>
      <c r="AI4" s="256"/>
      <c r="AJ4" s="256"/>
      <c r="AK4" s="267"/>
      <c r="AL4" s="281"/>
      <c r="AM4" s="281"/>
      <c r="AN4" s="281"/>
      <c r="AO4" s="281"/>
      <c r="AP4" s="276"/>
      <c r="AQ4" s="276"/>
      <c r="AR4" s="276"/>
      <c r="AS4" s="276"/>
      <c r="AT4" s="255"/>
      <c r="AU4" s="256"/>
      <c r="AV4" s="256"/>
      <c r="AW4" s="267"/>
      <c r="AX4" s="276"/>
      <c r="AY4" s="276"/>
      <c r="AZ4" s="276"/>
      <c r="BA4" s="276"/>
      <c r="BB4" s="285"/>
      <c r="BC4" s="286"/>
      <c r="BD4" s="287"/>
      <c r="BE4" s="257"/>
      <c r="BF4" s="258"/>
      <c r="BG4" s="258"/>
      <c r="BH4" s="258"/>
      <c r="BI4" s="258"/>
      <c r="BJ4" s="258"/>
      <c r="BK4" s="258"/>
      <c r="BL4" s="268"/>
      <c r="BM4" s="255"/>
      <c r="BN4" s="256"/>
      <c r="BO4" s="256"/>
    </row>
    <row r="5" spans="1:67" ht="33" customHeight="1">
      <c r="A5" s="278"/>
      <c r="B5" s="280"/>
      <c r="C5" s="280"/>
      <c r="D5" s="280"/>
      <c r="E5" s="280"/>
      <c r="F5" s="255"/>
      <c r="G5" s="256"/>
      <c r="H5" s="256"/>
      <c r="I5" s="267"/>
      <c r="J5" s="257"/>
      <c r="K5" s="258"/>
      <c r="L5" s="258"/>
      <c r="M5" s="268"/>
      <c r="N5" s="257"/>
      <c r="O5" s="258"/>
      <c r="P5" s="258"/>
      <c r="Q5" s="268"/>
      <c r="R5" s="257"/>
      <c r="S5" s="258"/>
      <c r="T5" s="258"/>
      <c r="U5" s="268"/>
      <c r="V5" s="257"/>
      <c r="W5" s="258"/>
      <c r="X5" s="258"/>
      <c r="Y5" s="268"/>
      <c r="Z5" s="275"/>
      <c r="AA5" s="276"/>
      <c r="AB5" s="276"/>
      <c r="AC5" s="276"/>
      <c r="AD5" s="257"/>
      <c r="AE5" s="258"/>
      <c r="AF5" s="258"/>
      <c r="AG5" s="268"/>
      <c r="AH5" s="257"/>
      <c r="AI5" s="258"/>
      <c r="AJ5" s="258"/>
      <c r="AK5" s="268"/>
      <c r="AL5" s="281"/>
      <c r="AM5" s="281"/>
      <c r="AN5" s="281"/>
      <c r="AO5" s="281"/>
      <c r="AP5" s="276"/>
      <c r="AQ5" s="276"/>
      <c r="AR5" s="276"/>
      <c r="AS5" s="276"/>
      <c r="AT5" s="257"/>
      <c r="AU5" s="258"/>
      <c r="AV5" s="258"/>
      <c r="AW5" s="268"/>
      <c r="AX5" s="276"/>
      <c r="AY5" s="276"/>
      <c r="AZ5" s="276"/>
      <c r="BA5" s="276"/>
      <c r="BB5" s="288"/>
      <c r="BC5" s="289"/>
      <c r="BD5" s="290"/>
      <c r="BE5" s="273" t="s">
        <v>133</v>
      </c>
      <c r="BF5" s="274"/>
      <c r="BG5" s="274"/>
      <c r="BH5" s="275"/>
      <c r="BI5" s="273" t="s">
        <v>23</v>
      </c>
      <c r="BJ5" s="274"/>
      <c r="BK5" s="274"/>
      <c r="BL5" s="275"/>
      <c r="BM5" s="257"/>
      <c r="BN5" s="258"/>
      <c r="BO5" s="258"/>
    </row>
    <row r="6" spans="1:67" ht="35.25" customHeight="1">
      <c r="A6" s="278"/>
      <c r="B6" s="259">
        <v>2017</v>
      </c>
      <c r="C6" s="260">
        <v>2018</v>
      </c>
      <c r="D6" s="270" t="s">
        <v>20</v>
      </c>
      <c r="E6" s="270"/>
      <c r="F6" s="259">
        <v>2017</v>
      </c>
      <c r="G6" s="260">
        <v>2018</v>
      </c>
      <c r="H6" s="270" t="s">
        <v>20</v>
      </c>
      <c r="I6" s="270"/>
      <c r="J6" s="259">
        <v>2017</v>
      </c>
      <c r="K6" s="260">
        <v>2018</v>
      </c>
      <c r="L6" s="271" t="s">
        <v>20</v>
      </c>
      <c r="M6" s="272"/>
      <c r="N6" s="259">
        <v>2017</v>
      </c>
      <c r="O6" s="260">
        <v>2018</v>
      </c>
      <c r="P6" s="270" t="s">
        <v>20</v>
      </c>
      <c r="Q6" s="270"/>
      <c r="R6" s="259">
        <v>2017</v>
      </c>
      <c r="S6" s="260">
        <v>2018</v>
      </c>
      <c r="T6" s="269" t="s">
        <v>20</v>
      </c>
      <c r="U6" s="269"/>
      <c r="V6" s="259">
        <v>2017</v>
      </c>
      <c r="W6" s="260">
        <v>2018</v>
      </c>
      <c r="X6" s="270" t="s">
        <v>20</v>
      </c>
      <c r="Y6" s="270"/>
      <c r="Z6" s="259">
        <v>2017</v>
      </c>
      <c r="AA6" s="260">
        <v>2018</v>
      </c>
      <c r="AB6" s="270" t="s">
        <v>20</v>
      </c>
      <c r="AC6" s="270"/>
      <c r="AD6" s="259">
        <v>2017</v>
      </c>
      <c r="AE6" s="260">
        <v>2018</v>
      </c>
      <c r="AF6" s="270" t="s">
        <v>20</v>
      </c>
      <c r="AG6" s="270"/>
      <c r="AH6" s="259">
        <v>2017</v>
      </c>
      <c r="AI6" s="260">
        <v>2018</v>
      </c>
      <c r="AJ6" s="270" t="s">
        <v>20</v>
      </c>
      <c r="AK6" s="270"/>
      <c r="AL6" s="259">
        <v>2017</v>
      </c>
      <c r="AM6" s="260">
        <v>2018</v>
      </c>
      <c r="AN6" s="270" t="s">
        <v>20</v>
      </c>
      <c r="AO6" s="270"/>
      <c r="AP6" s="270" t="s">
        <v>21</v>
      </c>
      <c r="AQ6" s="270"/>
      <c r="AR6" s="270" t="s">
        <v>20</v>
      </c>
      <c r="AS6" s="270"/>
      <c r="AT6" s="259">
        <v>2017</v>
      </c>
      <c r="AU6" s="260">
        <v>2018</v>
      </c>
      <c r="AV6" s="270" t="s">
        <v>20</v>
      </c>
      <c r="AW6" s="270"/>
      <c r="AX6" s="259">
        <v>2017</v>
      </c>
      <c r="AY6" s="260">
        <v>2018</v>
      </c>
      <c r="AZ6" s="270" t="s">
        <v>20</v>
      </c>
      <c r="BA6" s="270"/>
      <c r="BB6" s="259">
        <v>2017</v>
      </c>
      <c r="BC6" s="260">
        <v>2018</v>
      </c>
      <c r="BD6" s="291" t="s">
        <v>22</v>
      </c>
      <c r="BE6" s="259">
        <v>2017</v>
      </c>
      <c r="BF6" s="260">
        <v>2018</v>
      </c>
      <c r="BG6" s="270" t="s">
        <v>20</v>
      </c>
      <c r="BH6" s="270"/>
      <c r="BI6" s="260">
        <v>2017</v>
      </c>
      <c r="BJ6" s="260">
        <v>2018</v>
      </c>
      <c r="BK6" s="270" t="s">
        <v>20</v>
      </c>
      <c r="BL6" s="270"/>
      <c r="BM6" s="259">
        <v>2017</v>
      </c>
      <c r="BN6" s="260">
        <v>2018</v>
      </c>
      <c r="BO6" s="262" t="s">
        <v>22</v>
      </c>
    </row>
    <row r="7" spans="1:67" s="24" customFormat="1" ht="18.75" customHeight="1">
      <c r="A7" s="279"/>
      <c r="B7" s="259"/>
      <c r="C7" s="261"/>
      <c r="D7" s="21" t="s">
        <v>3</v>
      </c>
      <c r="E7" s="21" t="s">
        <v>22</v>
      </c>
      <c r="F7" s="259"/>
      <c r="G7" s="261"/>
      <c r="H7" s="21" t="s">
        <v>3</v>
      </c>
      <c r="I7" s="21" t="s">
        <v>22</v>
      </c>
      <c r="J7" s="259"/>
      <c r="K7" s="261"/>
      <c r="L7" s="21" t="s">
        <v>3</v>
      </c>
      <c r="M7" s="21" t="s">
        <v>22</v>
      </c>
      <c r="N7" s="259"/>
      <c r="O7" s="261"/>
      <c r="P7" s="21" t="s">
        <v>3</v>
      </c>
      <c r="Q7" s="21" t="s">
        <v>22</v>
      </c>
      <c r="R7" s="259"/>
      <c r="S7" s="261"/>
      <c r="T7" s="22" t="s">
        <v>3</v>
      </c>
      <c r="U7" s="22" t="s">
        <v>22</v>
      </c>
      <c r="V7" s="259"/>
      <c r="W7" s="261"/>
      <c r="X7" s="21" t="s">
        <v>3</v>
      </c>
      <c r="Y7" s="21" t="s">
        <v>22</v>
      </c>
      <c r="Z7" s="259"/>
      <c r="AA7" s="261"/>
      <c r="AB7" s="21" t="s">
        <v>3</v>
      </c>
      <c r="AC7" s="21" t="s">
        <v>22</v>
      </c>
      <c r="AD7" s="259"/>
      <c r="AE7" s="261"/>
      <c r="AF7" s="21" t="s">
        <v>3</v>
      </c>
      <c r="AG7" s="21" t="s">
        <v>22</v>
      </c>
      <c r="AH7" s="259"/>
      <c r="AI7" s="261"/>
      <c r="AJ7" s="21" t="s">
        <v>3</v>
      </c>
      <c r="AK7" s="21" t="s">
        <v>22</v>
      </c>
      <c r="AL7" s="259"/>
      <c r="AM7" s="261"/>
      <c r="AN7" s="21" t="s">
        <v>3</v>
      </c>
      <c r="AO7" s="21" t="s">
        <v>22</v>
      </c>
      <c r="AP7" s="23">
        <v>2017</v>
      </c>
      <c r="AQ7" s="23">
        <v>2018</v>
      </c>
      <c r="AR7" s="21" t="s">
        <v>3</v>
      </c>
      <c r="AS7" s="21" t="s">
        <v>22</v>
      </c>
      <c r="AT7" s="259"/>
      <c r="AU7" s="261"/>
      <c r="AV7" s="21" t="s">
        <v>3</v>
      </c>
      <c r="AW7" s="21" t="s">
        <v>22</v>
      </c>
      <c r="AX7" s="259"/>
      <c r="AY7" s="261"/>
      <c r="AZ7" s="21" t="s">
        <v>3</v>
      </c>
      <c r="BA7" s="21" t="s">
        <v>22</v>
      </c>
      <c r="BB7" s="259"/>
      <c r="BC7" s="261"/>
      <c r="BD7" s="291"/>
      <c r="BE7" s="259"/>
      <c r="BF7" s="261"/>
      <c r="BG7" s="21" t="s">
        <v>3</v>
      </c>
      <c r="BH7" s="21" t="s">
        <v>22</v>
      </c>
      <c r="BI7" s="261"/>
      <c r="BJ7" s="261"/>
      <c r="BK7" s="21" t="s">
        <v>3</v>
      </c>
      <c r="BL7" s="21" t="s">
        <v>22</v>
      </c>
      <c r="BM7" s="259"/>
      <c r="BN7" s="261"/>
      <c r="BO7" s="263"/>
    </row>
    <row r="8" spans="1:67" ht="12.75" customHeight="1">
      <c r="A8" s="25" t="s">
        <v>24</v>
      </c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25">
        <v>15</v>
      </c>
      <c r="Q8" s="25">
        <v>16</v>
      </c>
      <c r="R8" s="25">
        <v>17</v>
      </c>
      <c r="S8" s="25">
        <v>18</v>
      </c>
      <c r="T8" s="25">
        <v>19</v>
      </c>
      <c r="U8" s="25">
        <v>20</v>
      </c>
      <c r="V8" s="25">
        <v>21</v>
      </c>
      <c r="W8" s="25">
        <v>22</v>
      </c>
      <c r="X8" s="25">
        <v>23</v>
      </c>
      <c r="Y8" s="25">
        <v>24</v>
      </c>
      <c r="Z8" s="25">
        <v>25</v>
      </c>
      <c r="AA8" s="25">
        <v>26</v>
      </c>
      <c r="AB8" s="25">
        <v>27</v>
      </c>
      <c r="AC8" s="25">
        <v>28</v>
      </c>
      <c r="AD8" s="25">
        <v>29</v>
      </c>
      <c r="AE8" s="25">
        <v>30</v>
      </c>
      <c r="AF8" s="25">
        <v>31</v>
      </c>
      <c r="AG8" s="25">
        <v>32</v>
      </c>
      <c r="AH8" s="25">
        <v>33</v>
      </c>
      <c r="AI8" s="25">
        <v>34</v>
      </c>
      <c r="AJ8" s="25">
        <v>35</v>
      </c>
      <c r="AK8" s="25">
        <v>36</v>
      </c>
      <c r="AL8" s="25">
        <v>37</v>
      </c>
      <c r="AM8" s="25">
        <v>38</v>
      </c>
      <c r="AN8" s="25">
        <v>39</v>
      </c>
      <c r="AO8" s="25">
        <v>40</v>
      </c>
      <c r="AP8" s="25">
        <v>41</v>
      </c>
      <c r="AQ8" s="25">
        <v>42</v>
      </c>
      <c r="AR8" s="25">
        <v>43</v>
      </c>
      <c r="AS8" s="25">
        <v>44</v>
      </c>
      <c r="AT8" s="25">
        <v>45</v>
      </c>
      <c r="AU8" s="25">
        <v>46</v>
      </c>
      <c r="AV8" s="25">
        <v>47</v>
      </c>
      <c r="AW8" s="25">
        <v>48</v>
      </c>
      <c r="AX8" s="25">
        <v>49</v>
      </c>
      <c r="AY8" s="25">
        <v>50</v>
      </c>
      <c r="AZ8" s="25">
        <v>51</v>
      </c>
      <c r="BA8" s="25">
        <v>52</v>
      </c>
      <c r="BB8" s="25">
        <v>53</v>
      </c>
      <c r="BC8" s="25">
        <v>54</v>
      </c>
      <c r="BD8" s="25">
        <v>55</v>
      </c>
      <c r="BE8" s="25">
        <v>56</v>
      </c>
      <c r="BF8" s="25">
        <v>57</v>
      </c>
      <c r="BG8" s="25">
        <v>58</v>
      </c>
      <c r="BH8" s="25">
        <v>59</v>
      </c>
      <c r="BI8" s="175">
        <v>60</v>
      </c>
      <c r="BJ8" s="176">
        <v>61</v>
      </c>
      <c r="BK8" s="177">
        <v>62</v>
      </c>
      <c r="BL8" s="177">
        <v>63</v>
      </c>
      <c r="BM8" s="25">
        <v>64</v>
      </c>
      <c r="BN8" s="25">
        <v>65</v>
      </c>
      <c r="BO8" s="25">
        <v>67</v>
      </c>
    </row>
    <row r="9" spans="1:67" s="125" customFormat="1" ht="18.75" customHeight="1">
      <c r="A9" s="192" t="s">
        <v>25</v>
      </c>
      <c r="B9" s="193">
        <v>970372</v>
      </c>
      <c r="C9" s="193">
        <v>901186</v>
      </c>
      <c r="D9" s="194">
        <v>92.87015701195006</v>
      </c>
      <c r="E9" s="193">
        <v>-69186</v>
      </c>
      <c r="F9" s="193">
        <v>579585</v>
      </c>
      <c r="G9" s="193">
        <v>546792</v>
      </c>
      <c r="H9" s="194">
        <v>94.34198607624421</v>
      </c>
      <c r="I9" s="193">
        <v>-32793</v>
      </c>
      <c r="J9" s="193">
        <v>692857</v>
      </c>
      <c r="K9" s="193">
        <v>723701</v>
      </c>
      <c r="L9" s="194">
        <v>104.45171225808501</v>
      </c>
      <c r="M9" s="195">
        <v>30844</v>
      </c>
      <c r="N9" s="193">
        <v>305863</v>
      </c>
      <c r="O9" s="193">
        <v>360635</v>
      </c>
      <c r="P9" s="196">
        <v>117.90736375436062</v>
      </c>
      <c r="Q9" s="193">
        <v>54772</v>
      </c>
      <c r="R9" s="193">
        <v>152462</v>
      </c>
      <c r="S9" s="193">
        <v>136358</v>
      </c>
      <c r="T9" s="197">
        <v>89.43736799989506</v>
      </c>
      <c r="U9" s="198">
        <v>-16104</v>
      </c>
      <c r="V9" s="195">
        <v>2506484</v>
      </c>
      <c r="W9" s="195">
        <v>2887486</v>
      </c>
      <c r="X9" s="211">
        <f>W9/V9*100</f>
        <v>115.20065557968853</v>
      </c>
      <c r="Y9" s="198">
        <f>W9-V9</f>
        <v>381002</v>
      </c>
      <c r="Z9" s="193">
        <v>928978</v>
      </c>
      <c r="AA9" s="193">
        <v>866840</v>
      </c>
      <c r="AB9" s="197">
        <f>AA9/Z9*100</f>
        <v>93.31114407445602</v>
      </c>
      <c r="AC9" s="195">
        <f>AA9-Z9</f>
        <v>-62138</v>
      </c>
      <c r="AD9" s="193">
        <v>843092</v>
      </c>
      <c r="AE9" s="195">
        <v>1093495</v>
      </c>
      <c r="AF9" s="197">
        <f>AE9/AD9*100</f>
        <v>129.70055462511803</v>
      </c>
      <c r="AG9" s="198">
        <f>AE9-AD9</f>
        <v>250403</v>
      </c>
      <c r="AH9" s="193">
        <v>199816</v>
      </c>
      <c r="AI9" s="193">
        <v>189705</v>
      </c>
      <c r="AJ9" s="196">
        <v>94.93984465708452</v>
      </c>
      <c r="AK9" s="193">
        <v>-10111</v>
      </c>
      <c r="AL9" s="199">
        <v>168856</v>
      </c>
      <c r="AM9" s="199">
        <v>186612</v>
      </c>
      <c r="AN9" s="200">
        <v>110.5</v>
      </c>
      <c r="AO9" s="201">
        <v>17756</v>
      </c>
      <c r="AP9" s="193">
        <v>903728</v>
      </c>
      <c r="AQ9" s="193">
        <v>998485</v>
      </c>
      <c r="AR9" s="196">
        <v>110.5</v>
      </c>
      <c r="AS9" s="193">
        <v>94757</v>
      </c>
      <c r="AT9" s="193">
        <v>281918</v>
      </c>
      <c r="AU9" s="193">
        <v>271441</v>
      </c>
      <c r="AV9" s="196">
        <v>96.28367113841614</v>
      </c>
      <c r="AW9" s="195">
        <v>-10477</v>
      </c>
      <c r="AX9" s="193">
        <v>216957</v>
      </c>
      <c r="AY9" s="193">
        <v>209031</v>
      </c>
      <c r="AZ9" s="196">
        <v>96.34674152020908</v>
      </c>
      <c r="BA9" s="193">
        <v>-7926</v>
      </c>
      <c r="BB9" s="193">
        <v>2137</v>
      </c>
      <c r="BC9" s="193">
        <v>2636.5</v>
      </c>
      <c r="BD9" s="198">
        <v>499.5</v>
      </c>
      <c r="BE9" s="193">
        <v>73200</v>
      </c>
      <c r="BF9" s="193">
        <v>97323</v>
      </c>
      <c r="BG9" s="196">
        <v>133</v>
      </c>
      <c r="BH9" s="193">
        <v>24123</v>
      </c>
      <c r="BI9" s="193">
        <v>44504</v>
      </c>
      <c r="BJ9" s="202">
        <v>49005</v>
      </c>
      <c r="BK9" s="196">
        <v>110.1</v>
      </c>
      <c r="BL9" s="193">
        <v>4501</v>
      </c>
      <c r="BM9" s="193">
        <v>4600</v>
      </c>
      <c r="BN9" s="202">
        <v>5448.6</v>
      </c>
      <c r="BO9" s="202">
        <v>848.6000000000004</v>
      </c>
    </row>
    <row r="10" spans="1:67" ht="18" customHeight="1">
      <c r="A10" s="203" t="s">
        <v>129</v>
      </c>
      <c r="B10" s="204">
        <v>52396</v>
      </c>
      <c r="C10" s="204">
        <v>48562</v>
      </c>
      <c r="D10" s="205">
        <v>92.68264753034583</v>
      </c>
      <c r="E10" s="206">
        <v>-3834</v>
      </c>
      <c r="F10" s="204">
        <v>28221</v>
      </c>
      <c r="G10" s="204">
        <v>28216</v>
      </c>
      <c r="H10" s="205">
        <v>99.98228269728216</v>
      </c>
      <c r="I10" s="206">
        <v>-5</v>
      </c>
      <c r="J10" s="204">
        <v>31689</v>
      </c>
      <c r="K10" s="204">
        <v>32823</v>
      </c>
      <c r="L10" s="205">
        <v>103.57852882703777</v>
      </c>
      <c r="M10" s="206">
        <v>1134</v>
      </c>
      <c r="N10" s="204">
        <v>9038</v>
      </c>
      <c r="O10" s="204">
        <v>11918</v>
      </c>
      <c r="P10" s="205">
        <v>131.86545695950431</v>
      </c>
      <c r="Q10" s="206">
        <v>2880</v>
      </c>
      <c r="R10" s="204">
        <v>7178</v>
      </c>
      <c r="S10" s="204">
        <v>7179</v>
      </c>
      <c r="T10" s="205">
        <v>100.01393145723043</v>
      </c>
      <c r="U10" s="206">
        <v>1</v>
      </c>
      <c r="V10" s="206">
        <v>98159</v>
      </c>
      <c r="W10" s="206">
        <v>104745</v>
      </c>
      <c r="X10" s="210">
        <f>W10/V10*100</f>
        <v>106.70952230564697</v>
      </c>
      <c r="Y10" s="206">
        <f>W10-V10</f>
        <v>6586</v>
      </c>
      <c r="Z10" s="206">
        <v>50280</v>
      </c>
      <c r="AA10" s="206">
        <v>46584</v>
      </c>
      <c r="AB10" s="205">
        <f>AA10/Z10*100</f>
        <v>92.6491646778043</v>
      </c>
      <c r="AC10" s="206">
        <f>AA10-Z10</f>
        <v>-3696</v>
      </c>
      <c r="AD10" s="206">
        <v>30646</v>
      </c>
      <c r="AE10" s="207">
        <v>33742</v>
      </c>
      <c r="AF10" s="205">
        <f>AE10/AD10*100</f>
        <v>110.10246035371662</v>
      </c>
      <c r="AG10" s="206">
        <f>AE10-AD10</f>
        <v>3096</v>
      </c>
      <c r="AH10" s="206">
        <v>6433</v>
      </c>
      <c r="AI10" s="206">
        <v>5810</v>
      </c>
      <c r="AJ10" s="205">
        <v>90.31556039173014</v>
      </c>
      <c r="AK10" s="206">
        <v>-623</v>
      </c>
      <c r="AL10" s="208">
        <v>6789</v>
      </c>
      <c r="AM10" s="208">
        <v>7128</v>
      </c>
      <c r="AN10" s="205">
        <v>105</v>
      </c>
      <c r="AO10" s="206">
        <v>339</v>
      </c>
      <c r="AP10" s="209">
        <v>36214</v>
      </c>
      <c r="AQ10" s="206">
        <v>39176</v>
      </c>
      <c r="AR10" s="205">
        <v>108.2</v>
      </c>
      <c r="AS10" s="206">
        <v>2962</v>
      </c>
      <c r="AT10" s="206">
        <v>13914</v>
      </c>
      <c r="AU10" s="206">
        <v>13875</v>
      </c>
      <c r="AV10" s="205">
        <v>99.71970677015956</v>
      </c>
      <c r="AW10" s="206">
        <v>-39</v>
      </c>
      <c r="AX10" s="206">
        <v>11549</v>
      </c>
      <c r="AY10" s="206">
        <v>11754</v>
      </c>
      <c r="AZ10" s="210">
        <v>101.77504545848126</v>
      </c>
      <c r="BA10" s="206">
        <v>205</v>
      </c>
      <c r="BB10" s="206">
        <v>2059.62</v>
      </c>
      <c r="BC10" s="206">
        <v>2482.69</v>
      </c>
      <c r="BD10" s="206">
        <v>423.07000000000016</v>
      </c>
      <c r="BE10" s="206">
        <v>2012</v>
      </c>
      <c r="BF10" s="206">
        <v>2401</v>
      </c>
      <c r="BG10" s="205">
        <v>119.3</v>
      </c>
      <c r="BH10" s="206">
        <v>389</v>
      </c>
      <c r="BI10" s="206">
        <v>1122</v>
      </c>
      <c r="BJ10" s="206">
        <v>1030</v>
      </c>
      <c r="BK10" s="205">
        <v>91.8</v>
      </c>
      <c r="BL10" s="206">
        <v>-92</v>
      </c>
      <c r="BM10" s="206">
        <v>4088.47</v>
      </c>
      <c r="BN10" s="206">
        <v>5208.54</v>
      </c>
      <c r="BO10" s="206">
        <v>1120.0700000000002</v>
      </c>
    </row>
    <row r="11" spans="1:67" ht="18" customHeight="1">
      <c r="A11" s="30" t="s">
        <v>135</v>
      </c>
      <c r="B11" s="31">
        <v>3042</v>
      </c>
      <c r="C11" s="123">
        <v>2918</v>
      </c>
      <c r="D11" s="27">
        <v>95.92373438527285</v>
      </c>
      <c r="E11" s="26">
        <v>-124</v>
      </c>
      <c r="F11" s="31">
        <v>1601</v>
      </c>
      <c r="G11" s="31">
        <v>1570</v>
      </c>
      <c r="H11" s="27">
        <v>98.06371018113678</v>
      </c>
      <c r="I11" s="26">
        <v>-31</v>
      </c>
      <c r="J11" s="31">
        <v>1175</v>
      </c>
      <c r="K11" s="31">
        <v>1294</v>
      </c>
      <c r="L11" s="27">
        <v>110.12765957446808</v>
      </c>
      <c r="M11" s="26">
        <v>119</v>
      </c>
      <c r="N11" s="32">
        <v>211</v>
      </c>
      <c r="O11" s="31">
        <v>330</v>
      </c>
      <c r="P11" s="27">
        <v>156.39810426540285</v>
      </c>
      <c r="Q11" s="26">
        <v>119</v>
      </c>
      <c r="R11" s="31">
        <v>189</v>
      </c>
      <c r="S11" s="32">
        <v>171</v>
      </c>
      <c r="T11" s="27">
        <v>90.47619047619048</v>
      </c>
      <c r="U11" s="26">
        <v>-18</v>
      </c>
      <c r="V11" s="31">
        <v>3544</v>
      </c>
      <c r="W11" s="31">
        <v>3341</v>
      </c>
      <c r="X11" s="28">
        <f>W11/V11*100</f>
        <v>94.27200902934537</v>
      </c>
      <c r="Y11" s="26">
        <f>W11-V11</f>
        <v>-203</v>
      </c>
      <c r="Z11" s="31">
        <v>2846</v>
      </c>
      <c r="AA11" s="31">
        <v>2685</v>
      </c>
      <c r="AB11" s="27">
        <f>AA11/Z11*100</f>
        <v>94.3429374560787</v>
      </c>
      <c r="AC11" s="26">
        <f>AA11-Z11</f>
        <v>-161</v>
      </c>
      <c r="AD11" s="31">
        <v>608</v>
      </c>
      <c r="AE11" s="123">
        <v>495</v>
      </c>
      <c r="AF11" s="27">
        <f>AE11/AD11*100</f>
        <v>81.41447368421053</v>
      </c>
      <c r="AG11" s="26">
        <f>AE11-AD11</f>
        <v>-113</v>
      </c>
      <c r="AH11" s="31">
        <v>240</v>
      </c>
      <c r="AI11" s="31">
        <v>219</v>
      </c>
      <c r="AJ11" s="27">
        <v>91.25</v>
      </c>
      <c r="AK11" s="26">
        <v>-21</v>
      </c>
      <c r="AL11" s="33">
        <v>213</v>
      </c>
      <c r="AM11" s="33">
        <v>237</v>
      </c>
      <c r="AN11" s="29">
        <v>111.3</v>
      </c>
      <c r="AO11" s="26">
        <v>24</v>
      </c>
      <c r="AP11" s="34">
        <v>1249</v>
      </c>
      <c r="AQ11" s="31">
        <v>1475</v>
      </c>
      <c r="AR11" s="28">
        <v>118.1</v>
      </c>
      <c r="AS11" s="26">
        <v>226</v>
      </c>
      <c r="AT11" s="31">
        <v>1007</v>
      </c>
      <c r="AU11" s="31">
        <v>920</v>
      </c>
      <c r="AV11" s="28">
        <v>91.36047666335651</v>
      </c>
      <c r="AW11" s="26">
        <v>-87</v>
      </c>
      <c r="AX11" s="31">
        <v>891</v>
      </c>
      <c r="AY11" s="31">
        <v>838</v>
      </c>
      <c r="AZ11" s="28">
        <v>94.05162738496072</v>
      </c>
      <c r="BA11" s="26">
        <v>-53</v>
      </c>
      <c r="BB11" s="124">
        <v>1778.4810126582279</v>
      </c>
      <c r="BC11" s="31">
        <v>1835.6979405034324</v>
      </c>
      <c r="BD11" s="26">
        <v>57.21692784520451</v>
      </c>
      <c r="BE11" s="31">
        <v>69</v>
      </c>
      <c r="BF11" s="31">
        <v>103</v>
      </c>
      <c r="BG11" s="27">
        <v>149.3</v>
      </c>
      <c r="BH11" s="26">
        <v>34</v>
      </c>
      <c r="BI11" s="31">
        <v>25</v>
      </c>
      <c r="BJ11" s="31">
        <v>22</v>
      </c>
      <c r="BK11" s="27">
        <v>88</v>
      </c>
      <c r="BL11" s="26">
        <v>-3</v>
      </c>
      <c r="BM11" s="31">
        <v>3456.33</v>
      </c>
      <c r="BN11" s="31">
        <v>5790.38</v>
      </c>
      <c r="BO11" s="31">
        <v>2334.05</v>
      </c>
    </row>
    <row r="12" spans="1:67" ht="18" customHeight="1">
      <c r="A12" s="30" t="s">
        <v>136</v>
      </c>
      <c r="B12" s="31">
        <v>2063</v>
      </c>
      <c r="C12" s="123">
        <v>1792</v>
      </c>
      <c r="D12" s="27">
        <v>86.8637905962191</v>
      </c>
      <c r="E12" s="26">
        <v>-271</v>
      </c>
      <c r="F12" s="31">
        <v>962</v>
      </c>
      <c r="G12" s="31">
        <v>878</v>
      </c>
      <c r="H12" s="27">
        <v>91.26819126819127</v>
      </c>
      <c r="I12" s="26">
        <v>-84</v>
      </c>
      <c r="J12" s="31">
        <v>1076</v>
      </c>
      <c r="K12" s="31">
        <v>1015</v>
      </c>
      <c r="L12" s="27">
        <v>94.33085501858736</v>
      </c>
      <c r="M12" s="26">
        <v>-61</v>
      </c>
      <c r="N12" s="32">
        <v>210</v>
      </c>
      <c r="O12" s="31">
        <v>257</v>
      </c>
      <c r="P12" s="27">
        <v>122.3809523809524</v>
      </c>
      <c r="Q12" s="26">
        <v>47</v>
      </c>
      <c r="R12" s="31">
        <v>219</v>
      </c>
      <c r="S12" s="32">
        <v>221</v>
      </c>
      <c r="T12" s="27">
        <v>100.91324200913243</v>
      </c>
      <c r="U12" s="26">
        <v>2</v>
      </c>
      <c r="V12" s="31">
        <v>2540</v>
      </c>
      <c r="W12" s="31">
        <v>3132</v>
      </c>
      <c r="X12" s="28">
        <f aca="true" t="shared" si="0" ref="X12:X39">W12/V12*100</f>
        <v>123.30708661417322</v>
      </c>
      <c r="Y12" s="26">
        <f aca="true" t="shared" si="1" ref="Y12:Y39">W12-V12</f>
        <v>592</v>
      </c>
      <c r="Z12" s="31">
        <v>1967</v>
      </c>
      <c r="AA12" s="31">
        <v>1702</v>
      </c>
      <c r="AB12" s="27">
        <f aca="true" t="shared" si="2" ref="AB12:AB39">AA12/Z12*100</f>
        <v>86.52770716827656</v>
      </c>
      <c r="AC12" s="26">
        <f aca="true" t="shared" si="3" ref="AC12:AC39">AA12-Z12</f>
        <v>-265</v>
      </c>
      <c r="AD12" s="31">
        <v>155</v>
      </c>
      <c r="AE12" s="123">
        <v>572</v>
      </c>
      <c r="AF12" s="27">
        <f aca="true" t="shared" si="4" ref="AF12:AF39">AE12/AD12*100</f>
        <v>369.03225806451616</v>
      </c>
      <c r="AG12" s="26">
        <f aca="true" t="shared" si="5" ref="AG12:AG39">AE12-AD12</f>
        <v>417</v>
      </c>
      <c r="AH12" s="31">
        <v>283</v>
      </c>
      <c r="AI12" s="31">
        <v>277</v>
      </c>
      <c r="AJ12" s="27">
        <v>97.87985865724382</v>
      </c>
      <c r="AK12" s="26">
        <v>-6</v>
      </c>
      <c r="AL12" s="33">
        <v>130</v>
      </c>
      <c r="AM12" s="33">
        <v>179</v>
      </c>
      <c r="AN12" s="29">
        <v>137.7</v>
      </c>
      <c r="AO12" s="26">
        <v>49</v>
      </c>
      <c r="AP12" s="34">
        <v>1171</v>
      </c>
      <c r="AQ12" s="31">
        <v>1274</v>
      </c>
      <c r="AR12" s="28">
        <v>108.8</v>
      </c>
      <c r="AS12" s="26">
        <v>103</v>
      </c>
      <c r="AT12" s="31">
        <v>488</v>
      </c>
      <c r="AU12" s="31">
        <v>493</v>
      </c>
      <c r="AV12" s="28">
        <v>101.02459016393443</v>
      </c>
      <c r="AW12" s="26">
        <v>5</v>
      </c>
      <c r="AX12" s="31">
        <v>428</v>
      </c>
      <c r="AY12" s="31">
        <v>411</v>
      </c>
      <c r="AZ12" s="28">
        <v>96.02803738317756</v>
      </c>
      <c r="BA12" s="26">
        <v>-17</v>
      </c>
      <c r="BB12" s="124">
        <v>1892.8971962616822</v>
      </c>
      <c r="BC12" s="31">
        <v>2239.433551198257</v>
      </c>
      <c r="BD12" s="26">
        <v>346.536354936575</v>
      </c>
      <c r="BE12" s="31">
        <v>44</v>
      </c>
      <c r="BF12" s="31">
        <v>129</v>
      </c>
      <c r="BG12" s="27" t="s">
        <v>202</v>
      </c>
      <c r="BH12" s="26">
        <v>85</v>
      </c>
      <c r="BI12" s="31">
        <v>23</v>
      </c>
      <c r="BJ12" s="31">
        <v>40</v>
      </c>
      <c r="BK12" s="27">
        <v>173.9</v>
      </c>
      <c r="BL12" s="26">
        <v>17</v>
      </c>
      <c r="BM12" s="31">
        <v>5094.32</v>
      </c>
      <c r="BN12" s="31">
        <v>6638.71</v>
      </c>
      <c r="BO12" s="31">
        <v>1544.3900000000003</v>
      </c>
    </row>
    <row r="13" spans="1:67" ht="18" customHeight="1">
      <c r="A13" s="30" t="s">
        <v>137</v>
      </c>
      <c r="B13" s="31">
        <v>1290</v>
      </c>
      <c r="C13" s="123">
        <v>1367</v>
      </c>
      <c r="D13" s="27">
        <v>105.96899224806202</v>
      </c>
      <c r="E13" s="26">
        <v>77</v>
      </c>
      <c r="F13" s="31">
        <v>789</v>
      </c>
      <c r="G13" s="31">
        <v>827</v>
      </c>
      <c r="H13" s="27">
        <v>104.81622306717364</v>
      </c>
      <c r="I13" s="26">
        <v>38</v>
      </c>
      <c r="J13" s="31">
        <v>947</v>
      </c>
      <c r="K13" s="31">
        <v>961</v>
      </c>
      <c r="L13" s="27">
        <v>101.47835269271384</v>
      </c>
      <c r="M13" s="26">
        <v>14</v>
      </c>
      <c r="N13" s="32">
        <v>375</v>
      </c>
      <c r="O13" s="31">
        <v>336</v>
      </c>
      <c r="P13" s="27">
        <v>89.60000000000001</v>
      </c>
      <c r="Q13" s="26">
        <v>-39</v>
      </c>
      <c r="R13" s="31">
        <v>214</v>
      </c>
      <c r="S13" s="32">
        <v>241</v>
      </c>
      <c r="T13" s="27">
        <v>112.61682242990653</v>
      </c>
      <c r="U13" s="26">
        <v>27</v>
      </c>
      <c r="V13" s="31">
        <v>2224</v>
      </c>
      <c r="W13" s="31">
        <v>2915</v>
      </c>
      <c r="X13" s="28">
        <f t="shared" si="0"/>
        <v>131.07014388489208</v>
      </c>
      <c r="Y13" s="26">
        <f t="shared" si="1"/>
        <v>691</v>
      </c>
      <c r="Z13" s="31">
        <v>1260</v>
      </c>
      <c r="AA13" s="31">
        <v>1349</v>
      </c>
      <c r="AB13" s="27">
        <f t="shared" si="2"/>
        <v>107.06349206349206</v>
      </c>
      <c r="AC13" s="26">
        <f t="shared" si="3"/>
        <v>89</v>
      </c>
      <c r="AD13" s="31">
        <v>361</v>
      </c>
      <c r="AE13" s="123">
        <v>663</v>
      </c>
      <c r="AF13" s="27">
        <f t="shared" si="4"/>
        <v>183.65650969529085</v>
      </c>
      <c r="AG13" s="26">
        <f t="shared" si="5"/>
        <v>302</v>
      </c>
      <c r="AH13" s="31">
        <v>265</v>
      </c>
      <c r="AI13" s="31">
        <v>211</v>
      </c>
      <c r="AJ13" s="27">
        <v>79.62264150943396</v>
      </c>
      <c r="AK13" s="26">
        <v>-54</v>
      </c>
      <c r="AL13" s="33">
        <v>259</v>
      </c>
      <c r="AM13" s="33">
        <v>270</v>
      </c>
      <c r="AN13" s="29">
        <v>104.2</v>
      </c>
      <c r="AO13" s="26">
        <v>11</v>
      </c>
      <c r="AP13" s="34">
        <v>1353</v>
      </c>
      <c r="AQ13" s="31">
        <v>1363</v>
      </c>
      <c r="AR13" s="28">
        <v>100.7</v>
      </c>
      <c r="AS13" s="26">
        <v>10</v>
      </c>
      <c r="AT13" s="31">
        <v>389</v>
      </c>
      <c r="AU13" s="31">
        <v>393</v>
      </c>
      <c r="AV13" s="28">
        <v>101.02827763496146</v>
      </c>
      <c r="AW13" s="26">
        <v>4</v>
      </c>
      <c r="AX13" s="31">
        <v>330</v>
      </c>
      <c r="AY13" s="31">
        <v>320</v>
      </c>
      <c r="AZ13" s="28">
        <v>96.96969696969697</v>
      </c>
      <c r="BA13" s="26">
        <v>-10</v>
      </c>
      <c r="BB13" s="124">
        <v>2890.6432748538014</v>
      </c>
      <c r="BC13" s="31">
        <v>3250.4273504273506</v>
      </c>
      <c r="BD13" s="26">
        <v>359.7840755735492</v>
      </c>
      <c r="BE13" s="31">
        <v>192</v>
      </c>
      <c r="BF13" s="31">
        <v>169</v>
      </c>
      <c r="BG13" s="27">
        <v>88</v>
      </c>
      <c r="BH13" s="26">
        <v>-23</v>
      </c>
      <c r="BI13" s="31">
        <v>26</v>
      </c>
      <c r="BJ13" s="31">
        <v>29</v>
      </c>
      <c r="BK13" s="27">
        <v>111.5</v>
      </c>
      <c r="BL13" s="26">
        <v>3</v>
      </c>
      <c r="BM13" s="31">
        <v>3910.83</v>
      </c>
      <c r="BN13" s="31">
        <v>5881.95</v>
      </c>
      <c r="BO13" s="31">
        <v>1971.12</v>
      </c>
    </row>
    <row r="14" spans="1:67" s="20" customFormat="1" ht="18" customHeight="1">
      <c r="A14" s="30" t="s">
        <v>138</v>
      </c>
      <c r="B14" s="31">
        <v>2154</v>
      </c>
      <c r="C14" s="123">
        <v>1993</v>
      </c>
      <c r="D14" s="27">
        <v>92.52553389043639</v>
      </c>
      <c r="E14" s="26">
        <v>-161</v>
      </c>
      <c r="F14" s="31">
        <v>1293</v>
      </c>
      <c r="G14" s="31">
        <v>1322</v>
      </c>
      <c r="H14" s="27">
        <v>102.2428460943542</v>
      </c>
      <c r="I14" s="26">
        <v>29</v>
      </c>
      <c r="J14" s="31">
        <v>1725</v>
      </c>
      <c r="K14" s="31">
        <v>1793</v>
      </c>
      <c r="L14" s="27">
        <v>103.94202898550724</v>
      </c>
      <c r="M14" s="26">
        <v>68</v>
      </c>
      <c r="N14" s="32">
        <v>582</v>
      </c>
      <c r="O14" s="31">
        <v>821</v>
      </c>
      <c r="P14" s="27">
        <v>141.06529209621993</v>
      </c>
      <c r="Q14" s="26">
        <v>239</v>
      </c>
      <c r="R14" s="31">
        <v>339</v>
      </c>
      <c r="S14" s="32">
        <v>350</v>
      </c>
      <c r="T14" s="27">
        <v>103.24483775811208</v>
      </c>
      <c r="U14" s="26">
        <v>11</v>
      </c>
      <c r="V14" s="31">
        <v>3487</v>
      </c>
      <c r="W14" s="31">
        <v>4788</v>
      </c>
      <c r="X14" s="28">
        <f t="shared" si="0"/>
        <v>137.310008603384</v>
      </c>
      <c r="Y14" s="26">
        <f t="shared" si="1"/>
        <v>1301</v>
      </c>
      <c r="Z14" s="31">
        <v>2113</v>
      </c>
      <c r="AA14" s="31">
        <v>1939</v>
      </c>
      <c r="AB14" s="27">
        <f t="shared" si="2"/>
        <v>91.76526265972551</v>
      </c>
      <c r="AC14" s="26">
        <f t="shared" si="3"/>
        <v>-174</v>
      </c>
      <c r="AD14" s="31">
        <v>553</v>
      </c>
      <c r="AE14" s="123">
        <v>1589</v>
      </c>
      <c r="AF14" s="27">
        <f t="shared" si="4"/>
        <v>287.34177215189874</v>
      </c>
      <c r="AG14" s="26">
        <f t="shared" si="5"/>
        <v>1036</v>
      </c>
      <c r="AH14" s="31">
        <v>396</v>
      </c>
      <c r="AI14" s="31">
        <v>437</v>
      </c>
      <c r="AJ14" s="27">
        <v>110.35353535353536</v>
      </c>
      <c r="AK14" s="26">
        <v>41</v>
      </c>
      <c r="AL14" s="33">
        <v>288</v>
      </c>
      <c r="AM14" s="33">
        <v>299</v>
      </c>
      <c r="AN14" s="29">
        <v>103.8</v>
      </c>
      <c r="AO14" s="26">
        <v>11</v>
      </c>
      <c r="AP14" s="34">
        <v>1901</v>
      </c>
      <c r="AQ14" s="31">
        <v>1925</v>
      </c>
      <c r="AR14" s="28">
        <v>101.3</v>
      </c>
      <c r="AS14" s="26">
        <v>24</v>
      </c>
      <c r="AT14" s="31">
        <v>414</v>
      </c>
      <c r="AU14" s="31">
        <v>524</v>
      </c>
      <c r="AV14" s="28">
        <v>126.57004830917874</v>
      </c>
      <c r="AW14" s="26">
        <v>110</v>
      </c>
      <c r="AX14" s="31">
        <v>364</v>
      </c>
      <c r="AY14" s="31">
        <v>425</v>
      </c>
      <c r="AZ14" s="28">
        <v>116.75824175824177</v>
      </c>
      <c r="BA14" s="26">
        <v>61</v>
      </c>
      <c r="BB14" s="124">
        <v>2330.6306306306305</v>
      </c>
      <c r="BC14" s="31">
        <v>2954.3859649122805</v>
      </c>
      <c r="BD14" s="26">
        <v>623.75533428165</v>
      </c>
      <c r="BE14" s="31">
        <v>27</v>
      </c>
      <c r="BF14" s="31">
        <v>36</v>
      </c>
      <c r="BG14" s="27">
        <v>133.3</v>
      </c>
      <c r="BH14" s="26">
        <v>9</v>
      </c>
      <c r="BI14" s="31">
        <v>63</v>
      </c>
      <c r="BJ14" s="31">
        <v>20</v>
      </c>
      <c r="BK14" s="27">
        <v>31.7</v>
      </c>
      <c r="BL14" s="26">
        <v>-43</v>
      </c>
      <c r="BM14" s="31">
        <v>4227.07</v>
      </c>
      <c r="BN14" s="31">
        <v>5660.17</v>
      </c>
      <c r="BO14" s="31">
        <v>1433.1000000000004</v>
      </c>
    </row>
    <row r="15" spans="1:67" s="20" customFormat="1" ht="18" customHeight="1">
      <c r="A15" s="30" t="s">
        <v>139</v>
      </c>
      <c r="B15" s="31">
        <v>1369</v>
      </c>
      <c r="C15" s="123">
        <v>1380</v>
      </c>
      <c r="D15" s="27">
        <v>100.80350620891161</v>
      </c>
      <c r="E15" s="26">
        <v>11</v>
      </c>
      <c r="F15" s="31">
        <v>797</v>
      </c>
      <c r="G15" s="31">
        <v>953</v>
      </c>
      <c r="H15" s="27">
        <v>119.57340025094103</v>
      </c>
      <c r="I15" s="26">
        <v>156</v>
      </c>
      <c r="J15" s="31">
        <v>1277</v>
      </c>
      <c r="K15" s="31">
        <v>1384</v>
      </c>
      <c r="L15" s="27">
        <v>108.37901331245105</v>
      </c>
      <c r="M15" s="26">
        <v>107</v>
      </c>
      <c r="N15" s="32">
        <v>773</v>
      </c>
      <c r="O15" s="31">
        <v>834</v>
      </c>
      <c r="P15" s="27">
        <v>107.89133247089262</v>
      </c>
      <c r="Q15" s="26">
        <v>61</v>
      </c>
      <c r="R15" s="31">
        <v>220</v>
      </c>
      <c r="S15" s="32">
        <v>238</v>
      </c>
      <c r="T15" s="27">
        <v>108.18181818181817</v>
      </c>
      <c r="U15" s="26">
        <v>18</v>
      </c>
      <c r="V15" s="31">
        <v>4130</v>
      </c>
      <c r="W15" s="31">
        <v>5658</v>
      </c>
      <c r="X15" s="28">
        <f t="shared" si="0"/>
        <v>136.99757869249393</v>
      </c>
      <c r="Y15" s="26">
        <f t="shared" si="1"/>
        <v>1528</v>
      </c>
      <c r="Z15" s="31">
        <v>1310</v>
      </c>
      <c r="AA15" s="31">
        <v>1343</v>
      </c>
      <c r="AB15" s="27">
        <f t="shared" si="2"/>
        <v>102.51908396946565</v>
      </c>
      <c r="AC15" s="26">
        <f t="shared" si="3"/>
        <v>33</v>
      </c>
      <c r="AD15" s="31">
        <v>1638</v>
      </c>
      <c r="AE15" s="123">
        <v>2652</v>
      </c>
      <c r="AF15" s="27">
        <f t="shared" si="4"/>
        <v>161.9047619047619</v>
      </c>
      <c r="AG15" s="26">
        <f t="shared" si="5"/>
        <v>1014</v>
      </c>
      <c r="AH15" s="31">
        <v>105</v>
      </c>
      <c r="AI15" s="31">
        <v>128</v>
      </c>
      <c r="AJ15" s="27">
        <v>121.90476190476191</v>
      </c>
      <c r="AK15" s="26">
        <v>23</v>
      </c>
      <c r="AL15" s="33">
        <v>248</v>
      </c>
      <c r="AM15" s="33">
        <v>299</v>
      </c>
      <c r="AN15" s="29">
        <v>120.6</v>
      </c>
      <c r="AO15" s="26">
        <v>51</v>
      </c>
      <c r="AP15" s="34">
        <v>1394</v>
      </c>
      <c r="AQ15" s="31">
        <v>1696</v>
      </c>
      <c r="AR15" s="28">
        <v>121.7</v>
      </c>
      <c r="AS15" s="26">
        <v>302</v>
      </c>
      <c r="AT15" s="31">
        <v>380</v>
      </c>
      <c r="AU15" s="31">
        <v>434</v>
      </c>
      <c r="AV15" s="28">
        <v>114.21052631578948</v>
      </c>
      <c r="AW15" s="26">
        <v>54</v>
      </c>
      <c r="AX15" s="31">
        <v>291</v>
      </c>
      <c r="AY15" s="31">
        <v>334</v>
      </c>
      <c r="AZ15" s="28">
        <v>114.77663230240549</v>
      </c>
      <c r="BA15" s="26">
        <v>43</v>
      </c>
      <c r="BB15" s="124">
        <v>2336.038961038961</v>
      </c>
      <c r="BC15" s="31">
        <v>2518.734793187348</v>
      </c>
      <c r="BD15" s="26">
        <v>182.69583214838667</v>
      </c>
      <c r="BE15" s="31">
        <v>80</v>
      </c>
      <c r="BF15" s="31">
        <v>146</v>
      </c>
      <c r="BG15" s="27" t="s">
        <v>198</v>
      </c>
      <c r="BH15" s="26">
        <v>66</v>
      </c>
      <c r="BI15" s="31">
        <v>63</v>
      </c>
      <c r="BJ15" s="31">
        <v>49</v>
      </c>
      <c r="BK15" s="27">
        <v>77.8</v>
      </c>
      <c r="BL15" s="26">
        <v>-14</v>
      </c>
      <c r="BM15" s="31">
        <v>3600.46</v>
      </c>
      <c r="BN15" s="31">
        <v>4604.11</v>
      </c>
      <c r="BO15" s="31">
        <v>1003.6499999999996</v>
      </c>
    </row>
    <row r="16" spans="1:67" s="20" customFormat="1" ht="18" customHeight="1">
      <c r="A16" s="30" t="s">
        <v>161</v>
      </c>
      <c r="B16" s="31">
        <v>2081</v>
      </c>
      <c r="C16" s="123">
        <v>1742</v>
      </c>
      <c r="D16" s="27">
        <v>83.70975492551658</v>
      </c>
      <c r="E16" s="26">
        <v>-339</v>
      </c>
      <c r="F16" s="31">
        <v>1076</v>
      </c>
      <c r="G16" s="31">
        <v>931</v>
      </c>
      <c r="H16" s="27">
        <v>86.52416356877323</v>
      </c>
      <c r="I16" s="26">
        <v>-145</v>
      </c>
      <c r="J16" s="31">
        <v>1406</v>
      </c>
      <c r="K16" s="31">
        <v>1531</v>
      </c>
      <c r="L16" s="27">
        <v>108.8904694167852</v>
      </c>
      <c r="M16" s="26">
        <v>125</v>
      </c>
      <c r="N16" s="32">
        <v>225</v>
      </c>
      <c r="O16" s="31">
        <v>508</v>
      </c>
      <c r="P16" s="27" t="s">
        <v>189</v>
      </c>
      <c r="Q16" s="26">
        <v>283</v>
      </c>
      <c r="R16" s="31">
        <v>412</v>
      </c>
      <c r="S16" s="32">
        <v>416</v>
      </c>
      <c r="T16" s="27">
        <v>100.97087378640776</v>
      </c>
      <c r="U16" s="26">
        <v>4</v>
      </c>
      <c r="V16" s="31">
        <v>3465</v>
      </c>
      <c r="W16" s="31">
        <v>3321</v>
      </c>
      <c r="X16" s="28">
        <f t="shared" si="0"/>
        <v>95.84415584415584</v>
      </c>
      <c r="Y16" s="26">
        <f t="shared" si="1"/>
        <v>-144</v>
      </c>
      <c r="Z16" s="31">
        <v>2056</v>
      </c>
      <c r="AA16" s="31">
        <v>1719</v>
      </c>
      <c r="AB16" s="27">
        <f t="shared" si="2"/>
        <v>83.60894941634241</v>
      </c>
      <c r="AC16" s="26">
        <f t="shared" si="3"/>
        <v>-337</v>
      </c>
      <c r="AD16" s="31">
        <v>1072</v>
      </c>
      <c r="AE16" s="123">
        <v>653</v>
      </c>
      <c r="AF16" s="27">
        <f t="shared" si="4"/>
        <v>60.91417910447762</v>
      </c>
      <c r="AG16" s="26">
        <f t="shared" si="5"/>
        <v>-419</v>
      </c>
      <c r="AH16" s="31">
        <v>331</v>
      </c>
      <c r="AI16" s="31">
        <v>167</v>
      </c>
      <c r="AJ16" s="27">
        <v>50.453172205438065</v>
      </c>
      <c r="AK16" s="26">
        <v>-164</v>
      </c>
      <c r="AL16" s="33">
        <v>192</v>
      </c>
      <c r="AM16" s="33">
        <v>183</v>
      </c>
      <c r="AN16" s="29">
        <v>95.3</v>
      </c>
      <c r="AO16" s="26">
        <v>-9</v>
      </c>
      <c r="AP16" s="34">
        <v>1485</v>
      </c>
      <c r="AQ16" s="31">
        <v>1432</v>
      </c>
      <c r="AR16" s="28">
        <v>96.4</v>
      </c>
      <c r="AS16" s="26">
        <v>-53</v>
      </c>
      <c r="AT16" s="31">
        <v>358</v>
      </c>
      <c r="AU16" s="31">
        <v>236</v>
      </c>
      <c r="AV16" s="28">
        <v>65.92178770949721</v>
      </c>
      <c r="AW16" s="26">
        <v>-122</v>
      </c>
      <c r="AX16" s="31">
        <v>301</v>
      </c>
      <c r="AY16" s="31">
        <v>204</v>
      </c>
      <c r="AZ16" s="28">
        <v>67.77408637873754</v>
      </c>
      <c r="BA16" s="26">
        <v>-97</v>
      </c>
      <c r="BB16" s="124">
        <v>1763.7393767705382</v>
      </c>
      <c r="BC16" s="31">
        <v>2511.2903225806454</v>
      </c>
      <c r="BD16" s="26">
        <v>747.5509458101071</v>
      </c>
      <c r="BE16" s="31">
        <v>41</v>
      </c>
      <c r="BF16" s="31">
        <v>31</v>
      </c>
      <c r="BG16" s="27">
        <v>75.6</v>
      </c>
      <c r="BH16" s="26">
        <v>-10</v>
      </c>
      <c r="BI16" s="31">
        <v>10</v>
      </c>
      <c r="BJ16" s="31">
        <v>21</v>
      </c>
      <c r="BK16" s="27">
        <v>210</v>
      </c>
      <c r="BL16" s="26">
        <v>11</v>
      </c>
      <c r="BM16" s="31">
        <v>3720.17</v>
      </c>
      <c r="BN16" s="31">
        <v>4075.06</v>
      </c>
      <c r="BO16" s="31">
        <v>354.8899999999999</v>
      </c>
    </row>
    <row r="17" spans="1:67" s="20" customFormat="1" ht="18" customHeight="1">
      <c r="A17" s="30" t="s">
        <v>140</v>
      </c>
      <c r="B17" s="31">
        <v>1801</v>
      </c>
      <c r="C17" s="123">
        <v>1902</v>
      </c>
      <c r="D17" s="27">
        <v>105.60799555802332</v>
      </c>
      <c r="E17" s="26">
        <v>101</v>
      </c>
      <c r="F17" s="31">
        <v>926</v>
      </c>
      <c r="G17" s="31">
        <v>1218</v>
      </c>
      <c r="H17" s="27">
        <v>131.53347732181427</v>
      </c>
      <c r="I17" s="26">
        <v>292</v>
      </c>
      <c r="J17" s="31">
        <v>1253</v>
      </c>
      <c r="K17" s="31">
        <v>1306</v>
      </c>
      <c r="L17" s="27">
        <v>104.22984836392656</v>
      </c>
      <c r="M17" s="26">
        <v>53</v>
      </c>
      <c r="N17" s="32">
        <v>424</v>
      </c>
      <c r="O17" s="31">
        <v>428</v>
      </c>
      <c r="P17" s="27">
        <v>100.9433962264151</v>
      </c>
      <c r="Q17" s="26">
        <v>4</v>
      </c>
      <c r="R17" s="31">
        <v>259</v>
      </c>
      <c r="S17" s="32">
        <v>259</v>
      </c>
      <c r="T17" s="27">
        <v>100</v>
      </c>
      <c r="U17" s="26">
        <v>0</v>
      </c>
      <c r="V17" s="31">
        <v>3402</v>
      </c>
      <c r="W17" s="31">
        <v>4535</v>
      </c>
      <c r="X17" s="28">
        <f t="shared" si="0"/>
        <v>133.3039388594944</v>
      </c>
      <c r="Y17" s="26">
        <f t="shared" si="1"/>
        <v>1133</v>
      </c>
      <c r="Z17" s="31">
        <v>1781</v>
      </c>
      <c r="AA17" s="31">
        <v>1877</v>
      </c>
      <c r="AB17" s="27">
        <f t="shared" si="2"/>
        <v>105.39023020774844</v>
      </c>
      <c r="AC17" s="26">
        <f t="shared" si="3"/>
        <v>96</v>
      </c>
      <c r="AD17" s="31">
        <v>1038</v>
      </c>
      <c r="AE17" s="123">
        <v>1965</v>
      </c>
      <c r="AF17" s="27">
        <f t="shared" si="4"/>
        <v>189.3063583815029</v>
      </c>
      <c r="AG17" s="26">
        <f t="shared" si="5"/>
        <v>927</v>
      </c>
      <c r="AH17" s="31">
        <v>249</v>
      </c>
      <c r="AI17" s="31">
        <v>239</v>
      </c>
      <c r="AJ17" s="27">
        <v>95.98393574297188</v>
      </c>
      <c r="AK17" s="26">
        <v>-10</v>
      </c>
      <c r="AL17" s="33">
        <v>313</v>
      </c>
      <c r="AM17" s="33">
        <v>324</v>
      </c>
      <c r="AN17" s="29">
        <v>103.5</v>
      </c>
      <c r="AO17" s="26">
        <v>11</v>
      </c>
      <c r="AP17" s="34">
        <v>1541</v>
      </c>
      <c r="AQ17" s="31">
        <v>1708</v>
      </c>
      <c r="AR17" s="28">
        <v>110.8</v>
      </c>
      <c r="AS17" s="26">
        <v>167</v>
      </c>
      <c r="AT17" s="31">
        <v>558</v>
      </c>
      <c r="AU17" s="31">
        <v>620</v>
      </c>
      <c r="AV17" s="28">
        <v>111.11111111111111</v>
      </c>
      <c r="AW17" s="26">
        <v>62</v>
      </c>
      <c r="AX17" s="31">
        <v>435</v>
      </c>
      <c r="AY17" s="31">
        <v>488</v>
      </c>
      <c r="AZ17" s="28">
        <v>112.18390804597702</v>
      </c>
      <c r="BA17" s="26">
        <v>53</v>
      </c>
      <c r="BB17" s="124">
        <v>1889.5049504950496</v>
      </c>
      <c r="BC17" s="31">
        <v>2056.5749235474004</v>
      </c>
      <c r="BD17" s="26">
        <v>167.06997305235086</v>
      </c>
      <c r="BE17" s="31">
        <v>160</v>
      </c>
      <c r="BF17" s="31">
        <v>160</v>
      </c>
      <c r="BG17" s="27">
        <v>100</v>
      </c>
      <c r="BH17" s="26">
        <v>0</v>
      </c>
      <c r="BI17" s="31">
        <v>40</v>
      </c>
      <c r="BJ17" s="31">
        <v>34</v>
      </c>
      <c r="BK17" s="27">
        <v>85</v>
      </c>
      <c r="BL17" s="26">
        <v>-6</v>
      </c>
      <c r="BM17" s="31">
        <v>3950.23</v>
      </c>
      <c r="BN17" s="31">
        <v>4559.24</v>
      </c>
      <c r="BO17" s="31">
        <v>609.0099999999998</v>
      </c>
    </row>
    <row r="18" spans="1:67" s="20" customFormat="1" ht="18" customHeight="1">
      <c r="A18" s="30" t="s">
        <v>141</v>
      </c>
      <c r="B18" s="31">
        <v>1774</v>
      </c>
      <c r="C18" s="123">
        <v>1686</v>
      </c>
      <c r="D18" s="27">
        <v>95.03945885005636</v>
      </c>
      <c r="E18" s="26">
        <v>-88</v>
      </c>
      <c r="F18" s="31">
        <v>939</v>
      </c>
      <c r="G18" s="31">
        <v>1044</v>
      </c>
      <c r="H18" s="27">
        <v>111.18210862619809</v>
      </c>
      <c r="I18" s="26">
        <v>105</v>
      </c>
      <c r="J18" s="31">
        <v>576</v>
      </c>
      <c r="K18" s="31">
        <v>692</v>
      </c>
      <c r="L18" s="27">
        <v>120.13888888888889</v>
      </c>
      <c r="M18" s="26">
        <v>116</v>
      </c>
      <c r="N18" s="32">
        <v>68</v>
      </c>
      <c r="O18" s="31">
        <v>188</v>
      </c>
      <c r="P18" s="27" t="s">
        <v>190</v>
      </c>
      <c r="Q18" s="26">
        <v>120</v>
      </c>
      <c r="R18" s="31">
        <v>140</v>
      </c>
      <c r="S18" s="32">
        <v>148</v>
      </c>
      <c r="T18" s="27">
        <v>105.71428571428572</v>
      </c>
      <c r="U18" s="26">
        <v>8</v>
      </c>
      <c r="V18" s="31">
        <v>2853</v>
      </c>
      <c r="W18" s="31">
        <v>3129</v>
      </c>
      <c r="X18" s="28">
        <f t="shared" si="0"/>
        <v>109.67402733964249</v>
      </c>
      <c r="Y18" s="26">
        <f t="shared" si="1"/>
        <v>276</v>
      </c>
      <c r="Z18" s="31">
        <v>1663</v>
      </c>
      <c r="AA18" s="31">
        <v>1607</v>
      </c>
      <c r="AB18" s="27">
        <f t="shared" si="2"/>
        <v>96.63259170174385</v>
      </c>
      <c r="AC18" s="26">
        <f t="shared" si="3"/>
        <v>-56</v>
      </c>
      <c r="AD18" s="31">
        <v>1026</v>
      </c>
      <c r="AE18" s="123">
        <v>993</v>
      </c>
      <c r="AF18" s="27">
        <f t="shared" si="4"/>
        <v>96.78362573099415</v>
      </c>
      <c r="AG18" s="26">
        <f t="shared" si="5"/>
        <v>-33</v>
      </c>
      <c r="AH18" s="31">
        <v>218</v>
      </c>
      <c r="AI18" s="31">
        <v>112</v>
      </c>
      <c r="AJ18" s="27">
        <v>51.37614678899083</v>
      </c>
      <c r="AK18" s="26">
        <v>-106</v>
      </c>
      <c r="AL18" s="33">
        <v>160</v>
      </c>
      <c r="AM18" s="33">
        <v>171</v>
      </c>
      <c r="AN18" s="29">
        <v>106.9</v>
      </c>
      <c r="AO18" s="26">
        <v>11</v>
      </c>
      <c r="AP18" s="34">
        <v>869</v>
      </c>
      <c r="AQ18" s="31">
        <v>1001</v>
      </c>
      <c r="AR18" s="28">
        <v>115.2</v>
      </c>
      <c r="AS18" s="26">
        <v>132</v>
      </c>
      <c r="AT18" s="31">
        <v>573</v>
      </c>
      <c r="AU18" s="31">
        <v>538</v>
      </c>
      <c r="AV18" s="28">
        <v>93.89179755671903</v>
      </c>
      <c r="AW18" s="26">
        <v>-35</v>
      </c>
      <c r="AX18" s="31">
        <v>487</v>
      </c>
      <c r="AY18" s="31">
        <v>437</v>
      </c>
      <c r="AZ18" s="28">
        <v>89.73305954825463</v>
      </c>
      <c r="BA18" s="26">
        <v>-50</v>
      </c>
      <c r="BB18" s="124">
        <v>2359.0384615384614</v>
      </c>
      <c r="BC18" s="31">
        <v>2462.779156327543</v>
      </c>
      <c r="BD18" s="26">
        <v>103.74069478908177</v>
      </c>
      <c r="BE18" s="31">
        <v>78</v>
      </c>
      <c r="BF18" s="31">
        <v>58</v>
      </c>
      <c r="BG18" s="27">
        <v>74.4</v>
      </c>
      <c r="BH18" s="26">
        <v>-20</v>
      </c>
      <c r="BI18" s="31">
        <v>32</v>
      </c>
      <c r="BJ18" s="31">
        <v>40</v>
      </c>
      <c r="BK18" s="27">
        <v>125</v>
      </c>
      <c r="BL18" s="26">
        <v>8</v>
      </c>
      <c r="BM18" s="31">
        <v>3882.31</v>
      </c>
      <c r="BN18" s="31">
        <v>4673.89</v>
      </c>
      <c r="BO18" s="31">
        <v>791.5800000000004</v>
      </c>
    </row>
    <row r="19" spans="1:67" s="20" customFormat="1" ht="18" customHeight="1">
      <c r="A19" s="30" t="s">
        <v>142</v>
      </c>
      <c r="B19" s="31">
        <v>1908</v>
      </c>
      <c r="C19" s="123">
        <v>1994</v>
      </c>
      <c r="D19" s="27">
        <v>104.50733752620545</v>
      </c>
      <c r="E19" s="26">
        <v>86</v>
      </c>
      <c r="F19" s="31">
        <v>983</v>
      </c>
      <c r="G19" s="31">
        <v>1145</v>
      </c>
      <c r="H19" s="27">
        <v>116.48016276703967</v>
      </c>
      <c r="I19" s="26">
        <v>162</v>
      </c>
      <c r="J19" s="31">
        <v>962</v>
      </c>
      <c r="K19" s="31">
        <v>1034</v>
      </c>
      <c r="L19" s="27">
        <v>107.48440748440748</v>
      </c>
      <c r="M19" s="26">
        <v>72</v>
      </c>
      <c r="N19" s="32">
        <v>114</v>
      </c>
      <c r="O19" s="31">
        <v>241</v>
      </c>
      <c r="P19" s="27" t="s">
        <v>191</v>
      </c>
      <c r="Q19" s="26">
        <v>127</v>
      </c>
      <c r="R19" s="31">
        <v>275</v>
      </c>
      <c r="S19" s="32">
        <v>255</v>
      </c>
      <c r="T19" s="27">
        <v>92.72727272727272</v>
      </c>
      <c r="U19" s="26">
        <v>-20</v>
      </c>
      <c r="V19" s="31">
        <v>2781</v>
      </c>
      <c r="W19" s="31">
        <v>2987</v>
      </c>
      <c r="X19" s="28">
        <f t="shared" si="0"/>
        <v>107.40740740740742</v>
      </c>
      <c r="Y19" s="26">
        <f t="shared" si="1"/>
        <v>206</v>
      </c>
      <c r="Z19" s="31">
        <v>1894</v>
      </c>
      <c r="AA19" s="31">
        <v>1982</v>
      </c>
      <c r="AB19" s="27">
        <f t="shared" si="2"/>
        <v>104.64625131995776</v>
      </c>
      <c r="AC19" s="26">
        <f t="shared" si="3"/>
        <v>88</v>
      </c>
      <c r="AD19" s="31">
        <v>718</v>
      </c>
      <c r="AE19" s="123">
        <v>682</v>
      </c>
      <c r="AF19" s="27">
        <f t="shared" si="4"/>
        <v>94.98607242339833</v>
      </c>
      <c r="AG19" s="26">
        <f t="shared" si="5"/>
        <v>-36</v>
      </c>
      <c r="AH19" s="31">
        <v>187</v>
      </c>
      <c r="AI19" s="31">
        <v>276</v>
      </c>
      <c r="AJ19" s="27">
        <v>147.59358288770053</v>
      </c>
      <c r="AK19" s="26">
        <v>89</v>
      </c>
      <c r="AL19" s="33">
        <v>127</v>
      </c>
      <c r="AM19" s="33">
        <v>154</v>
      </c>
      <c r="AN19" s="29">
        <v>121.3</v>
      </c>
      <c r="AO19" s="26">
        <v>27</v>
      </c>
      <c r="AP19" s="34">
        <v>1005</v>
      </c>
      <c r="AQ19" s="31">
        <v>1060</v>
      </c>
      <c r="AR19" s="28">
        <v>105.5</v>
      </c>
      <c r="AS19" s="26">
        <v>55</v>
      </c>
      <c r="AT19" s="31">
        <v>478</v>
      </c>
      <c r="AU19" s="31">
        <v>596</v>
      </c>
      <c r="AV19" s="28">
        <v>124.68619246861925</v>
      </c>
      <c r="AW19" s="26">
        <v>118</v>
      </c>
      <c r="AX19" s="31">
        <v>437</v>
      </c>
      <c r="AY19" s="31">
        <v>558</v>
      </c>
      <c r="AZ19" s="28">
        <v>127.6887871853547</v>
      </c>
      <c r="BA19" s="26">
        <v>121</v>
      </c>
      <c r="BB19" s="124">
        <v>2200.6315789473683</v>
      </c>
      <c r="BC19" s="31">
        <v>2577.567140600316</v>
      </c>
      <c r="BD19" s="26">
        <v>376.93556165294785</v>
      </c>
      <c r="BE19" s="31">
        <v>13</v>
      </c>
      <c r="BF19" s="31">
        <v>30</v>
      </c>
      <c r="BG19" s="27" t="s">
        <v>189</v>
      </c>
      <c r="BH19" s="26">
        <v>17</v>
      </c>
      <c r="BI19" s="31">
        <v>27</v>
      </c>
      <c r="BJ19" s="31">
        <v>19</v>
      </c>
      <c r="BK19" s="27">
        <v>70.4</v>
      </c>
      <c r="BL19" s="26">
        <v>-8</v>
      </c>
      <c r="BM19" s="31">
        <v>3726.92</v>
      </c>
      <c r="BN19" s="31">
        <v>5196.37</v>
      </c>
      <c r="BO19" s="31">
        <v>1469.4499999999998</v>
      </c>
    </row>
    <row r="20" spans="1:67" s="36" customFormat="1" ht="18" customHeight="1">
      <c r="A20" s="35" t="s">
        <v>162</v>
      </c>
      <c r="B20" s="31">
        <v>1072</v>
      </c>
      <c r="C20" s="123">
        <v>893</v>
      </c>
      <c r="D20" s="27">
        <v>83.30223880597015</v>
      </c>
      <c r="E20" s="26">
        <v>-179</v>
      </c>
      <c r="F20" s="31">
        <v>475</v>
      </c>
      <c r="G20" s="31">
        <v>441</v>
      </c>
      <c r="H20" s="27">
        <v>92.84210526315789</v>
      </c>
      <c r="I20" s="26">
        <v>-34</v>
      </c>
      <c r="J20" s="31">
        <v>586</v>
      </c>
      <c r="K20" s="31">
        <v>643</v>
      </c>
      <c r="L20" s="27">
        <v>109.72696245733789</v>
      </c>
      <c r="M20" s="26">
        <v>57</v>
      </c>
      <c r="N20" s="32">
        <v>100</v>
      </c>
      <c r="O20" s="31">
        <v>211</v>
      </c>
      <c r="P20" s="27" t="s">
        <v>191</v>
      </c>
      <c r="Q20" s="26">
        <v>111</v>
      </c>
      <c r="R20" s="31">
        <v>193</v>
      </c>
      <c r="S20" s="32">
        <v>202</v>
      </c>
      <c r="T20" s="27">
        <v>104.66321243523315</v>
      </c>
      <c r="U20" s="26">
        <v>9</v>
      </c>
      <c r="V20" s="31">
        <v>1388</v>
      </c>
      <c r="W20" s="31">
        <v>1172</v>
      </c>
      <c r="X20" s="28">
        <f t="shared" si="0"/>
        <v>84.43804034582134</v>
      </c>
      <c r="Y20" s="26">
        <f t="shared" si="1"/>
        <v>-216</v>
      </c>
      <c r="Z20" s="31">
        <v>1017</v>
      </c>
      <c r="AA20" s="31">
        <v>829</v>
      </c>
      <c r="AB20" s="27">
        <f t="shared" si="2"/>
        <v>81.51425762045231</v>
      </c>
      <c r="AC20" s="26">
        <f t="shared" si="3"/>
        <v>-188</v>
      </c>
      <c r="AD20" s="31">
        <v>326</v>
      </c>
      <c r="AE20" s="123">
        <v>257</v>
      </c>
      <c r="AF20" s="27">
        <f t="shared" si="4"/>
        <v>78.83435582822086</v>
      </c>
      <c r="AG20" s="26">
        <f t="shared" si="5"/>
        <v>-69</v>
      </c>
      <c r="AH20" s="31">
        <v>171</v>
      </c>
      <c r="AI20" s="31">
        <v>167</v>
      </c>
      <c r="AJ20" s="27">
        <v>97.6608187134503</v>
      </c>
      <c r="AK20" s="26">
        <v>-4</v>
      </c>
      <c r="AL20" s="33">
        <v>116</v>
      </c>
      <c r="AM20" s="33">
        <v>140</v>
      </c>
      <c r="AN20" s="29">
        <v>120.7</v>
      </c>
      <c r="AO20" s="26">
        <v>24</v>
      </c>
      <c r="AP20" s="34">
        <v>647</v>
      </c>
      <c r="AQ20" s="31">
        <v>767</v>
      </c>
      <c r="AR20" s="28">
        <v>118.5</v>
      </c>
      <c r="AS20" s="26">
        <v>120</v>
      </c>
      <c r="AT20" s="31">
        <v>293</v>
      </c>
      <c r="AU20" s="31">
        <v>224</v>
      </c>
      <c r="AV20" s="28">
        <v>76.45051194539249</v>
      </c>
      <c r="AW20" s="26">
        <v>-69</v>
      </c>
      <c r="AX20" s="31">
        <v>215</v>
      </c>
      <c r="AY20" s="31">
        <v>152</v>
      </c>
      <c r="AZ20" s="28">
        <v>70.69767441860465</v>
      </c>
      <c r="BA20" s="26">
        <v>-63</v>
      </c>
      <c r="BB20" s="124">
        <v>2059.8039215686276</v>
      </c>
      <c r="BC20" s="31">
        <v>2279.775280898876</v>
      </c>
      <c r="BD20" s="26">
        <v>219.97135933024856</v>
      </c>
      <c r="BE20" s="31">
        <v>39</v>
      </c>
      <c r="BF20" s="31">
        <v>73</v>
      </c>
      <c r="BG20" s="27" t="s">
        <v>193</v>
      </c>
      <c r="BH20" s="26">
        <v>34</v>
      </c>
      <c r="BI20" s="31">
        <v>24</v>
      </c>
      <c r="BJ20" s="31">
        <v>24</v>
      </c>
      <c r="BK20" s="27">
        <v>100</v>
      </c>
      <c r="BL20" s="26">
        <v>0</v>
      </c>
      <c r="BM20" s="31">
        <v>3906.33</v>
      </c>
      <c r="BN20" s="31">
        <v>4897.16</v>
      </c>
      <c r="BO20" s="31">
        <v>990.8299999999999</v>
      </c>
    </row>
    <row r="21" spans="1:67" s="20" customFormat="1" ht="18" customHeight="1">
      <c r="A21" s="30" t="s">
        <v>143</v>
      </c>
      <c r="B21" s="31">
        <v>1277</v>
      </c>
      <c r="C21" s="123">
        <v>1177</v>
      </c>
      <c r="D21" s="27">
        <v>92.16914643696163</v>
      </c>
      <c r="E21" s="26">
        <v>-100</v>
      </c>
      <c r="F21" s="31">
        <v>668</v>
      </c>
      <c r="G21" s="31">
        <v>729</v>
      </c>
      <c r="H21" s="27">
        <v>109.1317365269461</v>
      </c>
      <c r="I21" s="26">
        <v>61</v>
      </c>
      <c r="J21" s="31">
        <v>738</v>
      </c>
      <c r="K21" s="31">
        <v>739</v>
      </c>
      <c r="L21" s="27">
        <v>100.13550135501355</v>
      </c>
      <c r="M21" s="26">
        <v>1</v>
      </c>
      <c r="N21" s="32">
        <v>81</v>
      </c>
      <c r="O21" s="31">
        <v>106</v>
      </c>
      <c r="P21" s="27" t="s">
        <v>192</v>
      </c>
      <c r="Q21" s="26">
        <v>25</v>
      </c>
      <c r="R21" s="31">
        <v>193</v>
      </c>
      <c r="S21" s="32">
        <v>200</v>
      </c>
      <c r="T21" s="27">
        <v>103.62694300518133</v>
      </c>
      <c r="U21" s="26">
        <v>7</v>
      </c>
      <c r="V21" s="31">
        <v>1911</v>
      </c>
      <c r="W21" s="31">
        <v>2219</v>
      </c>
      <c r="X21" s="28">
        <f t="shared" si="0"/>
        <v>116.11721611721613</v>
      </c>
      <c r="Y21" s="26">
        <f t="shared" si="1"/>
        <v>308</v>
      </c>
      <c r="Z21" s="31">
        <v>1251</v>
      </c>
      <c r="AA21" s="31">
        <v>1162</v>
      </c>
      <c r="AB21" s="27">
        <f t="shared" si="2"/>
        <v>92.88569144684253</v>
      </c>
      <c r="AC21" s="26">
        <f t="shared" si="3"/>
        <v>-89</v>
      </c>
      <c r="AD21" s="31">
        <v>479</v>
      </c>
      <c r="AE21" s="123">
        <v>681</v>
      </c>
      <c r="AF21" s="27">
        <f t="shared" si="4"/>
        <v>142.17118997912317</v>
      </c>
      <c r="AG21" s="26">
        <f t="shared" si="5"/>
        <v>202</v>
      </c>
      <c r="AH21" s="31">
        <v>205</v>
      </c>
      <c r="AI21" s="31">
        <v>210</v>
      </c>
      <c r="AJ21" s="27">
        <v>102.4390243902439</v>
      </c>
      <c r="AK21" s="26">
        <v>5</v>
      </c>
      <c r="AL21" s="33">
        <v>237</v>
      </c>
      <c r="AM21" s="33">
        <v>247</v>
      </c>
      <c r="AN21" s="29">
        <v>104.2</v>
      </c>
      <c r="AO21" s="26">
        <v>10</v>
      </c>
      <c r="AP21" s="34">
        <v>798</v>
      </c>
      <c r="AQ21" s="31">
        <v>849</v>
      </c>
      <c r="AR21" s="28">
        <v>106.4</v>
      </c>
      <c r="AS21" s="26">
        <v>51</v>
      </c>
      <c r="AT21" s="31">
        <v>305</v>
      </c>
      <c r="AU21" s="31">
        <v>369</v>
      </c>
      <c r="AV21" s="28">
        <v>120.98360655737706</v>
      </c>
      <c r="AW21" s="26">
        <v>64</v>
      </c>
      <c r="AX21" s="31">
        <v>256</v>
      </c>
      <c r="AY21" s="31">
        <v>340</v>
      </c>
      <c r="AZ21" s="28">
        <v>132.8125</v>
      </c>
      <c r="BA21" s="26">
        <v>84</v>
      </c>
      <c r="BB21" s="124">
        <v>1900</v>
      </c>
      <c r="BC21" s="31">
        <v>2184.59595959596</v>
      </c>
      <c r="BD21" s="26">
        <v>284.5959595959598</v>
      </c>
      <c r="BE21" s="31">
        <v>34</v>
      </c>
      <c r="BF21" s="31">
        <v>24</v>
      </c>
      <c r="BG21" s="27">
        <v>70.6</v>
      </c>
      <c r="BH21" s="26">
        <v>-10</v>
      </c>
      <c r="BI21" s="31">
        <v>41</v>
      </c>
      <c r="BJ21" s="31">
        <v>24</v>
      </c>
      <c r="BK21" s="27">
        <v>58.5</v>
      </c>
      <c r="BL21" s="26">
        <v>-17</v>
      </c>
      <c r="BM21" s="31">
        <v>4023.97</v>
      </c>
      <c r="BN21" s="31">
        <v>4688.88</v>
      </c>
      <c r="BO21" s="31">
        <v>664.9100000000003</v>
      </c>
    </row>
    <row r="22" spans="1:67" s="20" customFormat="1" ht="18" customHeight="1">
      <c r="A22" s="30" t="s">
        <v>163</v>
      </c>
      <c r="B22" s="31">
        <v>2511</v>
      </c>
      <c r="C22" s="123">
        <v>2168</v>
      </c>
      <c r="D22" s="27">
        <v>86.34010354440463</v>
      </c>
      <c r="E22" s="26">
        <v>-343</v>
      </c>
      <c r="F22" s="31">
        <v>1445</v>
      </c>
      <c r="G22" s="31">
        <v>1219</v>
      </c>
      <c r="H22" s="27">
        <v>84.3598615916955</v>
      </c>
      <c r="I22" s="26">
        <v>-226</v>
      </c>
      <c r="J22" s="31">
        <v>1317</v>
      </c>
      <c r="K22" s="31">
        <v>1331</v>
      </c>
      <c r="L22" s="27">
        <v>101.06302201974185</v>
      </c>
      <c r="M22" s="26">
        <v>14</v>
      </c>
      <c r="N22" s="32">
        <v>344</v>
      </c>
      <c r="O22" s="31">
        <v>666</v>
      </c>
      <c r="P22" s="27" t="s">
        <v>193</v>
      </c>
      <c r="Q22" s="26">
        <v>322</v>
      </c>
      <c r="R22" s="31">
        <v>288</v>
      </c>
      <c r="S22" s="32">
        <v>293</v>
      </c>
      <c r="T22" s="27">
        <v>101.73611111111111</v>
      </c>
      <c r="U22" s="26">
        <v>5</v>
      </c>
      <c r="V22" s="31">
        <v>4869</v>
      </c>
      <c r="W22" s="31">
        <v>5856</v>
      </c>
      <c r="X22" s="28">
        <f t="shared" si="0"/>
        <v>120.27110289587183</v>
      </c>
      <c r="Y22" s="26">
        <f t="shared" si="1"/>
        <v>987</v>
      </c>
      <c r="Z22" s="31">
        <v>2472</v>
      </c>
      <c r="AA22" s="31">
        <v>2097</v>
      </c>
      <c r="AB22" s="27">
        <f t="shared" si="2"/>
        <v>84.83009708737865</v>
      </c>
      <c r="AC22" s="26">
        <f t="shared" si="3"/>
        <v>-375</v>
      </c>
      <c r="AD22" s="31">
        <v>1599</v>
      </c>
      <c r="AE22" s="123">
        <v>2117</v>
      </c>
      <c r="AF22" s="27">
        <f t="shared" si="4"/>
        <v>132.39524702939337</v>
      </c>
      <c r="AG22" s="26">
        <f t="shared" si="5"/>
        <v>518</v>
      </c>
      <c r="AH22" s="31">
        <v>387</v>
      </c>
      <c r="AI22" s="31">
        <v>208</v>
      </c>
      <c r="AJ22" s="27">
        <v>53.746770025839794</v>
      </c>
      <c r="AK22" s="26">
        <v>-179</v>
      </c>
      <c r="AL22" s="33">
        <v>257</v>
      </c>
      <c r="AM22" s="33">
        <v>250</v>
      </c>
      <c r="AN22" s="29">
        <v>97.3</v>
      </c>
      <c r="AO22" s="26">
        <v>-7</v>
      </c>
      <c r="AP22" s="34">
        <v>1434</v>
      </c>
      <c r="AQ22" s="31">
        <v>1542</v>
      </c>
      <c r="AR22" s="28">
        <v>107.5</v>
      </c>
      <c r="AS22" s="26">
        <v>108</v>
      </c>
      <c r="AT22" s="31">
        <v>730</v>
      </c>
      <c r="AU22" s="31">
        <v>826</v>
      </c>
      <c r="AV22" s="28">
        <v>113.15068493150685</v>
      </c>
      <c r="AW22" s="26">
        <v>96</v>
      </c>
      <c r="AX22" s="31">
        <v>617</v>
      </c>
      <c r="AY22" s="31">
        <v>727</v>
      </c>
      <c r="AZ22" s="28">
        <v>117.82820097244733</v>
      </c>
      <c r="BA22" s="26">
        <v>110</v>
      </c>
      <c r="BB22" s="124">
        <v>1761.8441971383147</v>
      </c>
      <c r="BC22" s="31">
        <v>2092.195767195767</v>
      </c>
      <c r="BD22" s="26">
        <v>330.35157005745236</v>
      </c>
      <c r="BE22" s="31">
        <v>98</v>
      </c>
      <c r="BF22" s="31">
        <v>88</v>
      </c>
      <c r="BG22" s="27">
        <v>89.8</v>
      </c>
      <c r="BH22" s="26">
        <v>-10</v>
      </c>
      <c r="BI22" s="31">
        <v>63</v>
      </c>
      <c r="BJ22" s="31">
        <v>43</v>
      </c>
      <c r="BK22" s="27">
        <v>68.3</v>
      </c>
      <c r="BL22" s="26">
        <v>-20</v>
      </c>
      <c r="BM22" s="31">
        <v>3710.99</v>
      </c>
      <c r="BN22" s="31">
        <v>3855.13</v>
      </c>
      <c r="BO22" s="31">
        <v>144.14000000000033</v>
      </c>
    </row>
    <row r="23" spans="1:67" s="20" customFormat="1" ht="18" customHeight="1">
      <c r="A23" s="30" t="s">
        <v>144</v>
      </c>
      <c r="B23" s="31">
        <v>1583</v>
      </c>
      <c r="C23" s="123">
        <v>1269</v>
      </c>
      <c r="D23" s="27">
        <v>80.16424510423246</v>
      </c>
      <c r="E23" s="26">
        <v>-314</v>
      </c>
      <c r="F23" s="31">
        <v>812</v>
      </c>
      <c r="G23" s="31">
        <v>618</v>
      </c>
      <c r="H23" s="27">
        <v>76.10837438423646</v>
      </c>
      <c r="I23" s="26">
        <v>-194</v>
      </c>
      <c r="J23" s="31">
        <v>542</v>
      </c>
      <c r="K23" s="31">
        <v>543</v>
      </c>
      <c r="L23" s="27">
        <v>100.18450184501846</v>
      </c>
      <c r="M23" s="26">
        <v>1</v>
      </c>
      <c r="N23" s="32">
        <v>59</v>
      </c>
      <c r="O23" s="31">
        <v>93</v>
      </c>
      <c r="P23" s="27" t="s">
        <v>194</v>
      </c>
      <c r="Q23" s="26">
        <v>34</v>
      </c>
      <c r="R23" s="31">
        <v>184</v>
      </c>
      <c r="S23" s="32">
        <v>178</v>
      </c>
      <c r="T23" s="27">
        <v>96.73913043478261</v>
      </c>
      <c r="U23" s="26">
        <v>-6</v>
      </c>
      <c r="V23" s="31">
        <v>1739</v>
      </c>
      <c r="W23" s="31">
        <v>1641</v>
      </c>
      <c r="X23" s="28">
        <f t="shared" si="0"/>
        <v>94.36457734330075</v>
      </c>
      <c r="Y23" s="26">
        <f t="shared" si="1"/>
        <v>-98</v>
      </c>
      <c r="Z23" s="31">
        <v>1475</v>
      </c>
      <c r="AA23" s="31">
        <v>1183</v>
      </c>
      <c r="AB23" s="27">
        <f t="shared" si="2"/>
        <v>80.20338983050847</v>
      </c>
      <c r="AC23" s="26">
        <f t="shared" si="3"/>
        <v>-292</v>
      </c>
      <c r="AD23" s="31">
        <v>139</v>
      </c>
      <c r="AE23" s="123">
        <v>221</v>
      </c>
      <c r="AF23" s="27">
        <f t="shared" si="4"/>
        <v>158.9928057553957</v>
      </c>
      <c r="AG23" s="26">
        <f t="shared" si="5"/>
        <v>82</v>
      </c>
      <c r="AH23" s="31">
        <v>124</v>
      </c>
      <c r="AI23" s="31">
        <v>87</v>
      </c>
      <c r="AJ23" s="27">
        <v>70.16129032258065</v>
      </c>
      <c r="AK23" s="26">
        <v>-37</v>
      </c>
      <c r="AL23" s="33">
        <v>123</v>
      </c>
      <c r="AM23" s="33">
        <v>118</v>
      </c>
      <c r="AN23" s="29">
        <v>95.9</v>
      </c>
      <c r="AO23" s="26">
        <v>-5</v>
      </c>
      <c r="AP23" s="34">
        <v>613</v>
      </c>
      <c r="AQ23" s="31">
        <v>606</v>
      </c>
      <c r="AR23" s="28">
        <v>98.9</v>
      </c>
      <c r="AS23" s="26">
        <v>-7</v>
      </c>
      <c r="AT23" s="31">
        <v>517</v>
      </c>
      <c r="AU23" s="31">
        <v>338</v>
      </c>
      <c r="AV23" s="28">
        <v>65.37717601547389</v>
      </c>
      <c r="AW23" s="26">
        <v>-179</v>
      </c>
      <c r="AX23" s="31">
        <v>384</v>
      </c>
      <c r="AY23" s="31">
        <v>258</v>
      </c>
      <c r="AZ23" s="28">
        <v>67.1875</v>
      </c>
      <c r="BA23" s="26">
        <v>-126</v>
      </c>
      <c r="BB23" s="124">
        <v>1357.5963718820863</v>
      </c>
      <c r="BC23" s="31">
        <v>2014.8026315789473</v>
      </c>
      <c r="BD23" s="26">
        <v>657.206259696861</v>
      </c>
      <c r="BE23" s="31">
        <v>23</v>
      </c>
      <c r="BF23" s="31">
        <v>32</v>
      </c>
      <c r="BG23" s="27" t="s">
        <v>203</v>
      </c>
      <c r="BH23" s="26">
        <v>9</v>
      </c>
      <c r="BI23" s="31">
        <v>11</v>
      </c>
      <c r="BJ23" s="31">
        <v>9</v>
      </c>
      <c r="BK23" s="27">
        <v>81.8</v>
      </c>
      <c r="BL23" s="26">
        <v>-2</v>
      </c>
      <c r="BM23" s="31">
        <v>3452.17</v>
      </c>
      <c r="BN23" s="31">
        <v>4233.28</v>
      </c>
      <c r="BO23" s="31">
        <v>781.1099999999997</v>
      </c>
    </row>
    <row r="24" spans="1:67" s="20" customFormat="1" ht="18" customHeight="1">
      <c r="A24" s="30" t="s">
        <v>164</v>
      </c>
      <c r="B24" s="31">
        <v>1392</v>
      </c>
      <c r="C24" s="123">
        <v>1188</v>
      </c>
      <c r="D24" s="27">
        <v>85.34482758620689</v>
      </c>
      <c r="E24" s="26">
        <v>-204</v>
      </c>
      <c r="F24" s="31">
        <v>711</v>
      </c>
      <c r="G24" s="31">
        <v>742</v>
      </c>
      <c r="H24" s="27">
        <v>104.36005625879044</v>
      </c>
      <c r="I24" s="26">
        <v>31</v>
      </c>
      <c r="J24" s="31">
        <v>711</v>
      </c>
      <c r="K24" s="31">
        <v>738</v>
      </c>
      <c r="L24" s="27">
        <v>103.79746835443038</v>
      </c>
      <c r="M24" s="26">
        <v>27</v>
      </c>
      <c r="N24" s="32">
        <v>304</v>
      </c>
      <c r="O24" s="31">
        <v>351</v>
      </c>
      <c r="P24" s="27">
        <v>115.46052631578947</v>
      </c>
      <c r="Q24" s="26">
        <v>47</v>
      </c>
      <c r="R24" s="31">
        <v>169</v>
      </c>
      <c r="S24" s="32">
        <v>179</v>
      </c>
      <c r="T24" s="27">
        <v>105.91715976331362</v>
      </c>
      <c r="U24" s="26">
        <v>10</v>
      </c>
      <c r="V24" s="31">
        <v>4306</v>
      </c>
      <c r="W24" s="31">
        <v>4697</v>
      </c>
      <c r="X24" s="28">
        <f t="shared" si="0"/>
        <v>109.0803529958198</v>
      </c>
      <c r="Y24" s="26">
        <f t="shared" si="1"/>
        <v>391</v>
      </c>
      <c r="Z24" s="31">
        <v>1340</v>
      </c>
      <c r="AA24" s="31">
        <v>1160</v>
      </c>
      <c r="AB24" s="27">
        <f t="shared" si="2"/>
        <v>86.56716417910447</v>
      </c>
      <c r="AC24" s="26">
        <f t="shared" si="3"/>
        <v>-180</v>
      </c>
      <c r="AD24" s="31">
        <v>2231</v>
      </c>
      <c r="AE24" s="123">
        <v>2638</v>
      </c>
      <c r="AF24" s="27">
        <f t="shared" si="4"/>
        <v>118.24294038547735</v>
      </c>
      <c r="AG24" s="26">
        <f t="shared" si="5"/>
        <v>407</v>
      </c>
      <c r="AH24" s="31">
        <v>84</v>
      </c>
      <c r="AI24" s="31">
        <v>62</v>
      </c>
      <c r="AJ24" s="27">
        <v>73.80952380952381</v>
      </c>
      <c r="AK24" s="26">
        <v>-22</v>
      </c>
      <c r="AL24" s="33">
        <v>221</v>
      </c>
      <c r="AM24" s="33">
        <v>216</v>
      </c>
      <c r="AN24" s="29">
        <v>97.7</v>
      </c>
      <c r="AO24" s="26">
        <v>-5</v>
      </c>
      <c r="AP24" s="34">
        <v>709</v>
      </c>
      <c r="AQ24" s="31">
        <v>770</v>
      </c>
      <c r="AR24" s="28">
        <v>108.6</v>
      </c>
      <c r="AS24" s="26">
        <v>61</v>
      </c>
      <c r="AT24" s="31">
        <v>410</v>
      </c>
      <c r="AU24" s="31">
        <v>413</v>
      </c>
      <c r="AV24" s="28">
        <v>100.73170731707317</v>
      </c>
      <c r="AW24" s="26">
        <v>3</v>
      </c>
      <c r="AX24" s="31">
        <v>353</v>
      </c>
      <c r="AY24" s="31">
        <v>370</v>
      </c>
      <c r="AZ24" s="28">
        <v>104.8158640226629</v>
      </c>
      <c r="BA24" s="26">
        <v>17</v>
      </c>
      <c r="BB24" s="124">
        <v>2225.2747252747254</v>
      </c>
      <c r="BC24" s="31">
        <v>2762.557077625571</v>
      </c>
      <c r="BD24" s="26">
        <v>537.2823523508455</v>
      </c>
      <c r="BE24" s="31">
        <v>33</v>
      </c>
      <c r="BF24" s="31">
        <v>21</v>
      </c>
      <c r="BG24" s="27">
        <v>63.6</v>
      </c>
      <c r="BH24" s="26">
        <v>-12</v>
      </c>
      <c r="BI24" s="31">
        <v>20</v>
      </c>
      <c r="BJ24" s="31">
        <v>19</v>
      </c>
      <c r="BK24" s="27">
        <v>95</v>
      </c>
      <c r="BL24" s="26">
        <v>-1</v>
      </c>
      <c r="BM24" s="31">
        <v>3528.18</v>
      </c>
      <c r="BN24" s="31">
        <v>4329.29</v>
      </c>
      <c r="BO24" s="31">
        <v>801.1100000000001</v>
      </c>
    </row>
    <row r="25" spans="1:67" s="20" customFormat="1" ht="18" customHeight="1">
      <c r="A25" s="30" t="s">
        <v>145</v>
      </c>
      <c r="B25" s="31">
        <v>1547</v>
      </c>
      <c r="C25" s="123">
        <v>1398</v>
      </c>
      <c r="D25" s="27">
        <v>90.36845507433743</v>
      </c>
      <c r="E25" s="26">
        <v>-149</v>
      </c>
      <c r="F25" s="31">
        <v>526</v>
      </c>
      <c r="G25" s="31">
        <v>553</v>
      </c>
      <c r="H25" s="27">
        <v>105.13307984790873</v>
      </c>
      <c r="I25" s="26">
        <v>27</v>
      </c>
      <c r="J25" s="31">
        <v>791</v>
      </c>
      <c r="K25" s="31">
        <v>808</v>
      </c>
      <c r="L25" s="27">
        <v>102.14917825537296</v>
      </c>
      <c r="M25" s="26">
        <v>17</v>
      </c>
      <c r="N25" s="32">
        <v>4</v>
      </c>
      <c r="O25" s="31">
        <v>66</v>
      </c>
      <c r="P25" s="178" t="s">
        <v>195</v>
      </c>
      <c r="Q25" s="26">
        <v>62</v>
      </c>
      <c r="R25" s="31">
        <v>326</v>
      </c>
      <c r="S25" s="32">
        <v>318</v>
      </c>
      <c r="T25" s="27">
        <v>97.54601226993866</v>
      </c>
      <c r="U25" s="26">
        <v>-8</v>
      </c>
      <c r="V25" s="31">
        <v>2225</v>
      </c>
      <c r="W25" s="31">
        <v>2164</v>
      </c>
      <c r="X25" s="28">
        <f t="shared" si="0"/>
        <v>97.25842696629213</v>
      </c>
      <c r="Y25" s="26">
        <f t="shared" si="1"/>
        <v>-61</v>
      </c>
      <c r="Z25" s="31">
        <v>1487</v>
      </c>
      <c r="AA25" s="31">
        <v>1334</v>
      </c>
      <c r="AB25" s="27">
        <f t="shared" si="2"/>
        <v>89.71082716879624</v>
      </c>
      <c r="AC25" s="26">
        <f t="shared" si="3"/>
        <v>-153</v>
      </c>
      <c r="AD25" s="31">
        <v>486</v>
      </c>
      <c r="AE25" s="123">
        <v>371</v>
      </c>
      <c r="AF25" s="27">
        <f t="shared" si="4"/>
        <v>76.33744855967079</v>
      </c>
      <c r="AG25" s="26">
        <f t="shared" si="5"/>
        <v>-115</v>
      </c>
      <c r="AH25" s="31">
        <v>119</v>
      </c>
      <c r="AI25" s="31">
        <v>103</v>
      </c>
      <c r="AJ25" s="27">
        <v>86.5546218487395</v>
      </c>
      <c r="AK25" s="26">
        <v>-16</v>
      </c>
      <c r="AL25" s="33">
        <v>122</v>
      </c>
      <c r="AM25" s="33">
        <v>120</v>
      </c>
      <c r="AN25" s="29">
        <v>98.4</v>
      </c>
      <c r="AO25" s="26">
        <v>-2</v>
      </c>
      <c r="AP25" s="34">
        <v>829</v>
      </c>
      <c r="AQ25" s="31">
        <v>847</v>
      </c>
      <c r="AR25" s="28">
        <v>102.2</v>
      </c>
      <c r="AS25" s="26">
        <v>18</v>
      </c>
      <c r="AT25" s="31">
        <v>366</v>
      </c>
      <c r="AU25" s="31">
        <v>364</v>
      </c>
      <c r="AV25" s="28">
        <v>99.4535519125683</v>
      </c>
      <c r="AW25" s="26">
        <v>-2</v>
      </c>
      <c r="AX25" s="31">
        <v>303</v>
      </c>
      <c r="AY25" s="31">
        <v>283</v>
      </c>
      <c r="AZ25" s="28">
        <v>93.3993399339934</v>
      </c>
      <c r="BA25" s="26">
        <v>-20</v>
      </c>
      <c r="BB25" s="124">
        <v>2130.841121495327</v>
      </c>
      <c r="BC25" s="31">
        <v>2415.3005464480875</v>
      </c>
      <c r="BD25" s="26">
        <v>284.4594249527604</v>
      </c>
      <c r="BE25" s="31">
        <v>8</v>
      </c>
      <c r="BF25" s="31">
        <v>8</v>
      </c>
      <c r="BG25" s="27">
        <v>100</v>
      </c>
      <c r="BH25" s="26">
        <v>0</v>
      </c>
      <c r="BI25" s="31">
        <v>4</v>
      </c>
      <c r="BJ25" s="31">
        <v>4</v>
      </c>
      <c r="BK25" s="27">
        <v>100</v>
      </c>
      <c r="BL25" s="26">
        <v>0</v>
      </c>
      <c r="BM25" s="31">
        <v>3488.75</v>
      </c>
      <c r="BN25" s="31">
        <v>3937.5</v>
      </c>
      <c r="BO25" s="31">
        <v>448.75</v>
      </c>
    </row>
    <row r="26" spans="1:67" s="20" customFormat="1" ht="18" customHeight="1">
      <c r="A26" s="30" t="s">
        <v>165</v>
      </c>
      <c r="B26" s="31">
        <v>1117</v>
      </c>
      <c r="C26" s="123">
        <v>1120</v>
      </c>
      <c r="D26" s="27">
        <v>100.26857654431514</v>
      </c>
      <c r="E26" s="26">
        <v>3</v>
      </c>
      <c r="F26" s="31">
        <v>502</v>
      </c>
      <c r="G26" s="31">
        <v>593</v>
      </c>
      <c r="H26" s="27">
        <v>118.12749003984064</v>
      </c>
      <c r="I26" s="26">
        <v>91</v>
      </c>
      <c r="J26" s="31">
        <v>658</v>
      </c>
      <c r="K26" s="31">
        <v>706</v>
      </c>
      <c r="L26" s="27">
        <v>107.29483282674772</v>
      </c>
      <c r="M26" s="26">
        <v>48</v>
      </c>
      <c r="N26" s="32">
        <v>28</v>
      </c>
      <c r="O26" s="31">
        <v>103</v>
      </c>
      <c r="P26" s="27" t="s">
        <v>196</v>
      </c>
      <c r="Q26" s="26">
        <v>75</v>
      </c>
      <c r="R26" s="31">
        <v>160</v>
      </c>
      <c r="S26" s="32">
        <v>170</v>
      </c>
      <c r="T26" s="27">
        <v>106.25</v>
      </c>
      <c r="U26" s="26">
        <v>10</v>
      </c>
      <c r="V26" s="31">
        <v>1550</v>
      </c>
      <c r="W26" s="31">
        <v>1603</v>
      </c>
      <c r="X26" s="28">
        <f t="shared" si="0"/>
        <v>103.41935483870968</v>
      </c>
      <c r="Y26" s="26">
        <f t="shared" si="1"/>
        <v>53</v>
      </c>
      <c r="Z26" s="31">
        <v>1055</v>
      </c>
      <c r="AA26" s="31">
        <v>1034</v>
      </c>
      <c r="AB26" s="27">
        <f t="shared" si="2"/>
        <v>98.00947867298578</v>
      </c>
      <c r="AC26" s="26">
        <f t="shared" si="3"/>
        <v>-21</v>
      </c>
      <c r="AD26" s="31">
        <v>317</v>
      </c>
      <c r="AE26" s="123">
        <v>238</v>
      </c>
      <c r="AF26" s="27">
        <f t="shared" si="4"/>
        <v>75.0788643533123</v>
      </c>
      <c r="AG26" s="26">
        <f t="shared" si="5"/>
        <v>-79</v>
      </c>
      <c r="AH26" s="31">
        <v>233</v>
      </c>
      <c r="AI26" s="31">
        <v>168</v>
      </c>
      <c r="AJ26" s="27">
        <v>72.1030042918455</v>
      </c>
      <c r="AK26" s="26">
        <v>-65</v>
      </c>
      <c r="AL26" s="33">
        <v>92</v>
      </c>
      <c r="AM26" s="33">
        <v>102</v>
      </c>
      <c r="AN26" s="29">
        <v>110.9</v>
      </c>
      <c r="AO26" s="26">
        <v>10</v>
      </c>
      <c r="AP26" s="34">
        <v>643</v>
      </c>
      <c r="AQ26" s="31">
        <v>703</v>
      </c>
      <c r="AR26" s="28">
        <v>109.3</v>
      </c>
      <c r="AS26" s="26">
        <v>60</v>
      </c>
      <c r="AT26" s="31">
        <v>256</v>
      </c>
      <c r="AU26" s="31">
        <v>271</v>
      </c>
      <c r="AV26" s="28">
        <v>105.859375</v>
      </c>
      <c r="AW26" s="26">
        <v>15</v>
      </c>
      <c r="AX26" s="31">
        <v>203</v>
      </c>
      <c r="AY26" s="31">
        <v>239</v>
      </c>
      <c r="AZ26" s="28">
        <v>117.73399014778325</v>
      </c>
      <c r="BA26" s="26">
        <v>36</v>
      </c>
      <c r="BB26" s="124">
        <v>1859.274193548387</v>
      </c>
      <c r="BC26" s="31">
        <v>2311.242603550296</v>
      </c>
      <c r="BD26" s="26">
        <v>451.96841000190875</v>
      </c>
      <c r="BE26" s="31">
        <v>7</v>
      </c>
      <c r="BF26" s="31">
        <v>11</v>
      </c>
      <c r="BG26" s="27">
        <v>157.1</v>
      </c>
      <c r="BH26" s="26">
        <v>4</v>
      </c>
      <c r="BI26" s="31">
        <v>7</v>
      </c>
      <c r="BJ26" s="31">
        <v>10</v>
      </c>
      <c r="BK26" s="27">
        <v>142.9</v>
      </c>
      <c r="BL26" s="26">
        <v>3</v>
      </c>
      <c r="BM26" s="31">
        <v>3840.43</v>
      </c>
      <c r="BN26" s="31">
        <v>3723.36</v>
      </c>
      <c r="BO26" s="31">
        <v>-117.06999999999971</v>
      </c>
    </row>
    <row r="27" spans="1:67" s="20" customFormat="1" ht="18" customHeight="1">
      <c r="A27" s="30" t="s">
        <v>146</v>
      </c>
      <c r="B27" s="31">
        <v>1519</v>
      </c>
      <c r="C27" s="123">
        <v>1349</v>
      </c>
      <c r="D27" s="27">
        <v>88.80842659644503</v>
      </c>
      <c r="E27" s="26">
        <v>-170</v>
      </c>
      <c r="F27" s="31">
        <v>717</v>
      </c>
      <c r="G27" s="31">
        <v>693</v>
      </c>
      <c r="H27" s="27">
        <v>96.65271966527197</v>
      </c>
      <c r="I27" s="26">
        <v>-24</v>
      </c>
      <c r="J27" s="31">
        <v>735</v>
      </c>
      <c r="K27" s="31">
        <v>759</v>
      </c>
      <c r="L27" s="27">
        <v>103.26530612244898</v>
      </c>
      <c r="M27" s="26">
        <v>24</v>
      </c>
      <c r="N27" s="32">
        <v>70</v>
      </c>
      <c r="O27" s="31">
        <v>139</v>
      </c>
      <c r="P27" s="27">
        <v>198.57142857142858</v>
      </c>
      <c r="Q27" s="26">
        <v>69</v>
      </c>
      <c r="R27" s="31">
        <v>242</v>
      </c>
      <c r="S27" s="32">
        <v>270</v>
      </c>
      <c r="T27" s="27">
        <v>111.5702479338843</v>
      </c>
      <c r="U27" s="26">
        <v>28</v>
      </c>
      <c r="V27" s="31">
        <v>2595</v>
      </c>
      <c r="W27" s="31">
        <v>2461</v>
      </c>
      <c r="X27" s="28">
        <f t="shared" si="0"/>
        <v>94.83622350674374</v>
      </c>
      <c r="Y27" s="26">
        <f t="shared" si="1"/>
        <v>-134</v>
      </c>
      <c r="Z27" s="31">
        <v>1505</v>
      </c>
      <c r="AA27" s="31">
        <v>1334</v>
      </c>
      <c r="AB27" s="27">
        <f t="shared" si="2"/>
        <v>88.63787375415284</v>
      </c>
      <c r="AC27" s="26">
        <f t="shared" si="3"/>
        <v>-171</v>
      </c>
      <c r="AD27" s="31">
        <v>852</v>
      </c>
      <c r="AE27" s="123">
        <v>692</v>
      </c>
      <c r="AF27" s="27">
        <f t="shared" si="4"/>
        <v>81.2206572769953</v>
      </c>
      <c r="AG27" s="26">
        <f t="shared" si="5"/>
        <v>-160</v>
      </c>
      <c r="AH27" s="31">
        <v>204</v>
      </c>
      <c r="AI27" s="31">
        <v>172</v>
      </c>
      <c r="AJ27" s="27">
        <v>84.31372549019608</v>
      </c>
      <c r="AK27" s="26">
        <v>-32</v>
      </c>
      <c r="AL27" s="33">
        <v>110</v>
      </c>
      <c r="AM27" s="33">
        <v>141</v>
      </c>
      <c r="AN27" s="29">
        <v>128.2</v>
      </c>
      <c r="AO27" s="26">
        <v>31</v>
      </c>
      <c r="AP27" s="34">
        <v>727</v>
      </c>
      <c r="AQ27" s="31">
        <v>739</v>
      </c>
      <c r="AR27" s="28">
        <v>101.7</v>
      </c>
      <c r="AS27" s="26">
        <v>12</v>
      </c>
      <c r="AT27" s="31">
        <v>403</v>
      </c>
      <c r="AU27" s="31">
        <v>362</v>
      </c>
      <c r="AV27" s="28">
        <v>89.82630272952854</v>
      </c>
      <c r="AW27" s="26">
        <v>-41</v>
      </c>
      <c r="AX27" s="31">
        <v>360</v>
      </c>
      <c r="AY27" s="31">
        <v>298</v>
      </c>
      <c r="AZ27" s="28">
        <v>82.77777777777777</v>
      </c>
      <c r="BA27" s="26">
        <v>-62</v>
      </c>
      <c r="BB27" s="124">
        <v>1667.4641148325359</v>
      </c>
      <c r="BC27" s="31">
        <v>2168.4491978609626</v>
      </c>
      <c r="BD27" s="26">
        <v>500.98508302842674</v>
      </c>
      <c r="BE27" s="31">
        <v>20</v>
      </c>
      <c r="BF27" s="31">
        <v>13</v>
      </c>
      <c r="BG27" s="27">
        <v>65</v>
      </c>
      <c r="BH27" s="26">
        <v>-7</v>
      </c>
      <c r="BI27" s="31">
        <v>8</v>
      </c>
      <c r="BJ27" s="31">
        <v>12</v>
      </c>
      <c r="BK27" s="27">
        <v>150</v>
      </c>
      <c r="BL27" s="26">
        <v>4</v>
      </c>
      <c r="BM27" s="31">
        <v>3591.5</v>
      </c>
      <c r="BN27" s="31">
        <v>4155.31</v>
      </c>
      <c r="BO27" s="31">
        <v>563.8100000000004</v>
      </c>
    </row>
    <row r="28" spans="1:67" s="20" customFormat="1" ht="18" customHeight="1">
      <c r="A28" s="30" t="s">
        <v>166</v>
      </c>
      <c r="B28" s="31">
        <v>1199</v>
      </c>
      <c r="C28" s="123">
        <v>1175</v>
      </c>
      <c r="D28" s="27">
        <v>97.99833194328608</v>
      </c>
      <c r="E28" s="26">
        <v>-24</v>
      </c>
      <c r="F28" s="31">
        <v>543</v>
      </c>
      <c r="G28" s="31">
        <v>536</v>
      </c>
      <c r="H28" s="27">
        <v>98.71086556169429</v>
      </c>
      <c r="I28" s="26">
        <v>-7</v>
      </c>
      <c r="J28" s="31">
        <v>786</v>
      </c>
      <c r="K28" s="31">
        <v>839</v>
      </c>
      <c r="L28" s="27">
        <v>106.74300254452926</v>
      </c>
      <c r="M28" s="26">
        <v>53</v>
      </c>
      <c r="N28" s="32">
        <v>238</v>
      </c>
      <c r="O28" s="31">
        <v>267</v>
      </c>
      <c r="P28" s="27">
        <v>112.18487394957984</v>
      </c>
      <c r="Q28" s="26">
        <v>29</v>
      </c>
      <c r="R28" s="31">
        <v>187</v>
      </c>
      <c r="S28" s="32">
        <v>189</v>
      </c>
      <c r="T28" s="27">
        <v>101.06951871657755</v>
      </c>
      <c r="U28" s="26">
        <v>2</v>
      </c>
      <c r="V28" s="31">
        <v>1540</v>
      </c>
      <c r="W28" s="31">
        <v>1820</v>
      </c>
      <c r="X28" s="28">
        <f t="shared" si="0"/>
        <v>118.18181818181819</v>
      </c>
      <c r="Y28" s="26">
        <f t="shared" si="1"/>
        <v>280</v>
      </c>
      <c r="Z28" s="31">
        <v>1134</v>
      </c>
      <c r="AA28" s="31">
        <v>1092</v>
      </c>
      <c r="AB28" s="27">
        <f t="shared" si="2"/>
        <v>96.29629629629629</v>
      </c>
      <c r="AC28" s="26">
        <f t="shared" si="3"/>
        <v>-42</v>
      </c>
      <c r="AD28" s="31">
        <v>120</v>
      </c>
      <c r="AE28" s="123">
        <v>364</v>
      </c>
      <c r="AF28" s="27">
        <f t="shared" si="4"/>
        <v>303.3333333333333</v>
      </c>
      <c r="AG28" s="26">
        <f t="shared" si="5"/>
        <v>244</v>
      </c>
      <c r="AH28" s="31">
        <v>362</v>
      </c>
      <c r="AI28" s="31">
        <v>353</v>
      </c>
      <c r="AJ28" s="27">
        <v>97.51381215469614</v>
      </c>
      <c r="AK28" s="26">
        <v>-9</v>
      </c>
      <c r="AL28" s="33">
        <v>125</v>
      </c>
      <c r="AM28" s="33">
        <v>162</v>
      </c>
      <c r="AN28" s="29">
        <v>129.6</v>
      </c>
      <c r="AO28" s="26">
        <v>37</v>
      </c>
      <c r="AP28" s="34">
        <v>830</v>
      </c>
      <c r="AQ28" s="31">
        <v>888</v>
      </c>
      <c r="AR28" s="28">
        <v>107</v>
      </c>
      <c r="AS28" s="26">
        <v>58</v>
      </c>
      <c r="AT28" s="31">
        <v>275</v>
      </c>
      <c r="AU28" s="31">
        <v>295</v>
      </c>
      <c r="AV28" s="28">
        <v>107.27272727272728</v>
      </c>
      <c r="AW28" s="26">
        <v>20</v>
      </c>
      <c r="AX28" s="31">
        <v>209</v>
      </c>
      <c r="AY28" s="31">
        <v>211</v>
      </c>
      <c r="AZ28" s="28">
        <v>100.95693779904306</v>
      </c>
      <c r="BA28" s="26">
        <v>2</v>
      </c>
      <c r="BB28" s="124">
        <v>1863.9130434782608</v>
      </c>
      <c r="BC28" s="31">
        <v>2343.44262295082</v>
      </c>
      <c r="BD28" s="26">
        <v>479.52957947255913</v>
      </c>
      <c r="BE28" s="31">
        <v>31</v>
      </c>
      <c r="BF28" s="31">
        <v>40</v>
      </c>
      <c r="BG28" s="27">
        <v>129</v>
      </c>
      <c r="BH28" s="26">
        <v>9</v>
      </c>
      <c r="BI28" s="31">
        <v>10</v>
      </c>
      <c r="BJ28" s="31">
        <v>5</v>
      </c>
      <c r="BK28" s="27">
        <v>50</v>
      </c>
      <c r="BL28" s="26">
        <v>-5</v>
      </c>
      <c r="BM28" s="31">
        <v>3479.57</v>
      </c>
      <c r="BN28" s="31">
        <v>3998.5</v>
      </c>
      <c r="BO28" s="31">
        <v>518.9299999999998</v>
      </c>
    </row>
    <row r="29" spans="1:67" s="20" customFormat="1" ht="18" customHeight="1">
      <c r="A29" s="30" t="s">
        <v>147</v>
      </c>
      <c r="B29" s="31">
        <v>1280</v>
      </c>
      <c r="C29" s="123">
        <v>1098</v>
      </c>
      <c r="D29" s="27">
        <v>85.78125</v>
      </c>
      <c r="E29" s="26">
        <v>-182</v>
      </c>
      <c r="F29" s="31">
        <v>655</v>
      </c>
      <c r="G29" s="31">
        <v>612</v>
      </c>
      <c r="H29" s="27">
        <v>93.43511450381679</v>
      </c>
      <c r="I29" s="26">
        <v>-43</v>
      </c>
      <c r="J29" s="31">
        <v>663</v>
      </c>
      <c r="K29" s="31">
        <v>667</v>
      </c>
      <c r="L29" s="27">
        <v>100.60331825037707</v>
      </c>
      <c r="M29" s="26">
        <v>4</v>
      </c>
      <c r="N29" s="32">
        <v>29</v>
      </c>
      <c r="O29" s="31">
        <v>159</v>
      </c>
      <c r="P29" s="178" t="s">
        <v>197</v>
      </c>
      <c r="Q29" s="26">
        <v>130</v>
      </c>
      <c r="R29" s="31">
        <v>197</v>
      </c>
      <c r="S29" s="32">
        <v>197</v>
      </c>
      <c r="T29" s="27">
        <v>100</v>
      </c>
      <c r="U29" s="26">
        <v>0</v>
      </c>
      <c r="V29" s="31">
        <v>1656</v>
      </c>
      <c r="W29" s="31">
        <v>1511</v>
      </c>
      <c r="X29" s="28">
        <f t="shared" si="0"/>
        <v>91.24396135265701</v>
      </c>
      <c r="Y29" s="26">
        <f t="shared" si="1"/>
        <v>-145</v>
      </c>
      <c r="Z29" s="31">
        <v>1251</v>
      </c>
      <c r="AA29" s="31">
        <v>1054</v>
      </c>
      <c r="AB29" s="27">
        <f t="shared" si="2"/>
        <v>84.25259792166267</v>
      </c>
      <c r="AC29" s="26">
        <f t="shared" si="3"/>
        <v>-197</v>
      </c>
      <c r="AD29" s="31">
        <v>338</v>
      </c>
      <c r="AE29" s="123">
        <v>218</v>
      </c>
      <c r="AF29" s="27">
        <f t="shared" si="4"/>
        <v>64.49704142011834</v>
      </c>
      <c r="AG29" s="26">
        <f t="shared" si="5"/>
        <v>-120</v>
      </c>
      <c r="AH29" s="31">
        <v>168</v>
      </c>
      <c r="AI29" s="31">
        <v>188</v>
      </c>
      <c r="AJ29" s="27">
        <v>111.90476190476191</v>
      </c>
      <c r="AK29" s="26">
        <v>20</v>
      </c>
      <c r="AL29" s="33">
        <v>102</v>
      </c>
      <c r="AM29" s="33">
        <v>131</v>
      </c>
      <c r="AN29" s="29">
        <v>128.4</v>
      </c>
      <c r="AO29" s="26">
        <v>29</v>
      </c>
      <c r="AP29" s="34">
        <v>716</v>
      </c>
      <c r="AQ29" s="31">
        <v>726</v>
      </c>
      <c r="AR29" s="28">
        <v>101.4</v>
      </c>
      <c r="AS29" s="26">
        <v>10</v>
      </c>
      <c r="AT29" s="31">
        <v>286</v>
      </c>
      <c r="AU29" s="31">
        <v>285</v>
      </c>
      <c r="AV29" s="28">
        <v>99.65034965034964</v>
      </c>
      <c r="AW29" s="26">
        <v>-1</v>
      </c>
      <c r="AX29" s="31">
        <v>245</v>
      </c>
      <c r="AY29" s="31">
        <v>247</v>
      </c>
      <c r="AZ29" s="28">
        <v>100.81632653061226</v>
      </c>
      <c r="BA29" s="26">
        <v>2</v>
      </c>
      <c r="BB29" s="124">
        <v>2001.1834319526627</v>
      </c>
      <c r="BC29" s="31">
        <v>2545.3488372093025</v>
      </c>
      <c r="BD29" s="26">
        <v>544.1654052566398</v>
      </c>
      <c r="BE29" s="31">
        <v>52</v>
      </c>
      <c r="BF29" s="31">
        <v>41</v>
      </c>
      <c r="BG29" s="27">
        <v>78.8</v>
      </c>
      <c r="BH29" s="26">
        <v>-11</v>
      </c>
      <c r="BI29" s="31">
        <v>9</v>
      </c>
      <c r="BJ29" s="31">
        <v>15</v>
      </c>
      <c r="BK29" s="27">
        <v>166.7</v>
      </c>
      <c r="BL29" s="26">
        <v>6</v>
      </c>
      <c r="BM29" s="31">
        <v>4156.98</v>
      </c>
      <c r="BN29" s="31">
        <v>4739.83</v>
      </c>
      <c r="BO29" s="31">
        <v>582.8500000000004</v>
      </c>
    </row>
    <row r="30" spans="1:67" s="20" customFormat="1" ht="18" customHeight="1">
      <c r="A30" s="30" t="s">
        <v>148</v>
      </c>
      <c r="B30" s="31">
        <v>1740</v>
      </c>
      <c r="C30" s="123">
        <v>1713</v>
      </c>
      <c r="D30" s="27">
        <v>98.44827586206897</v>
      </c>
      <c r="E30" s="26">
        <v>-27</v>
      </c>
      <c r="F30" s="31">
        <v>916</v>
      </c>
      <c r="G30" s="31">
        <v>1015</v>
      </c>
      <c r="H30" s="27">
        <v>110.80786026200873</v>
      </c>
      <c r="I30" s="26">
        <v>99</v>
      </c>
      <c r="J30" s="31">
        <v>808</v>
      </c>
      <c r="K30" s="31">
        <v>835</v>
      </c>
      <c r="L30" s="27">
        <v>103.34158415841583</v>
      </c>
      <c r="M30" s="26">
        <v>27</v>
      </c>
      <c r="N30" s="32">
        <v>79</v>
      </c>
      <c r="O30" s="31">
        <v>140</v>
      </c>
      <c r="P30" s="27" t="s">
        <v>198</v>
      </c>
      <c r="Q30" s="26">
        <v>61</v>
      </c>
      <c r="R30" s="31">
        <v>297</v>
      </c>
      <c r="S30" s="32">
        <v>323</v>
      </c>
      <c r="T30" s="27">
        <v>108.75420875420876</v>
      </c>
      <c r="U30" s="26">
        <v>26</v>
      </c>
      <c r="V30" s="31">
        <v>2983</v>
      </c>
      <c r="W30" s="31">
        <v>3100</v>
      </c>
      <c r="X30" s="28">
        <f t="shared" si="0"/>
        <v>103.9222259470332</v>
      </c>
      <c r="Y30" s="26">
        <f t="shared" si="1"/>
        <v>117</v>
      </c>
      <c r="Z30" s="31">
        <v>1668</v>
      </c>
      <c r="AA30" s="31">
        <v>1645</v>
      </c>
      <c r="AB30" s="27">
        <f t="shared" si="2"/>
        <v>98.621103117506</v>
      </c>
      <c r="AC30" s="26">
        <f t="shared" si="3"/>
        <v>-23</v>
      </c>
      <c r="AD30" s="31">
        <v>950</v>
      </c>
      <c r="AE30" s="123">
        <v>985</v>
      </c>
      <c r="AF30" s="27">
        <f t="shared" si="4"/>
        <v>103.68421052631578</v>
      </c>
      <c r="AG30" s="26">
        <f t="shared" si="5"/>
        <v>35</v>
      </c>
      <c r="AH30" s="31">
        <v>199</v>
      </c>
      <c r="AI30" s="31">
        <v>174</v>
      </c>
      <c r="AJ30" s="27">
        <v>87.43718592964824</v>
      </c>
      <c r="AK30" s="26">
        <v>-25</v>
      </c>
      <c r="AL30" s="33">
        <v>136</v>
      </c>
      <c r="AM30" s="33">
        <v>147</v>
      </c>
      <c r="AN30" s="29">
        <v>108.1</v>
      </c>
      <c r="AO30" s="26">
        <v>11</v>
      </c>
      <c r="AP30" s="34">
        <v>954</v>
      </c>
      <c r="AQ30" s="31">
        <v>1033</v>
      </c>
      <c r="AR30" s="28">
        <v>108.3</v>
      </c>
      <c r="AS30" s="26">
        <v>79</v>
      </c>
      <c r="AT30" s="31">
        <v>470</v>
      </c>
      <c r="AU30" s="31">
        <v>453</v>
      </c>
      <c r="AV30" s="28">
        <v>96.38297872340425</v>
      </c>
      <c r="AW30" s="26">
        <v>-17</v>
      </c>
      <c r="AX30" s="31">
        <v>406</v>
      </c>
      <c r="AY30" s="31">
        <v>404</v>
      </c>
      <c r="AZ30" s="28">
        <v>99.50738916256158</v>
      </c>
      <c r="BA30" s="26">
        <v>-2</v>
      </c>
      <c r="BB30" s="124">
        <v>1779.6875</v>
      </c>
      <c r="BC30" s="31">
        <v>2189.032258064516</v>
      </c>
      <c r="BD30" s="26">
        <v>409.3447580645161</v>
      </c>
      <c r="BE30" s="31">
        <v>7</v>
      </c>
      <c r="BF30" s="31">
        <v>7</v>
      </c>
      <c r="BG30" s="27">
        <v>100</v>
      </c>
      <c r="BH30" s="26">
        <v>0</v>
      </c>
      <c r="BI30" s="31">
        <v>70</v>
      </c>
      <c r="BJ30" s="31">
        <v>44</v>
      </c>
      <c r="BK30" s="27">
        <v>62.9</v>
      </c>
      <c r="BL30" s="26">
        <v>-26</v>
      </c>
      <c r="BM30" s="31">
        <v>3257.14</v>
      </c>
      <c r="BN30" s="31">
        <v>4928.57</v>
      </c>
      <c r="BO30" s="31">
        <v>1671.4299999999998</v>
      </c>
    </row>
    <row r="31" spans="1:67" s="37" customFormat="1" ht="18" customHeight="1">
      <c r="A31" s="30" t="s">
        <v>167</v>
      </c>
      <c r="B31" s="31">
        <v>1527</v>
      </c>
      <c r="C31" s="123">
        <v>1431</v>
      </c>
      <c r="D31" s="27">
        <v>93.71316306483301</v>
      </c>
      <c r="E31" s="26">
        <v>-96</v>
      </c>
      <c r="F31" s="31">
        <v>701</v>
      </c>
      <c r="G31" s="31">
        <v>717</v>
      </c>
      <c r="H31" s="27">
        <v>102.28245363766048</v>
      </c>
      <c r="I31" s="26">
        <v>16</v>
      </c>
      <c r="J31" s="31">
        <v>720</v>
      </c>
      <c r="K31" s="31">
        <v>745</v>
      </c>
      <c r="L31" s="27">
        <v>103.47222222222223</v>
      </c>
      <c r="M31" s="26">
        <v>25</v>
      </c>
      <c r="N31" s="32">
        <v>59</v>
      </c>
      <c r="O31" s="31">
        <v>101</v>
      </c>
      <c r="P31" s="27" t="s">
        <v>199</v>
      </c>
      <c r="Q31" s="26">
        <v>42</v>
      </c>
      <c r="R31" s="31">
        <v>213</v>
      </c>
      <c r="S31" s="32">
        <v>228</v>
      </c>
      <c r="T31" s="27">
        <v>107.04225352112675</v>
      </c>
      <c r="U31" s="26">
        <v>15</v>
      </c>
      <c r="V31" s="31">
        <v>2335</v>
      </c>
      <c r="W31" s="31">
        <v>2136</v>
      </c>
      <c r="X31" s="28">
        <f t="shared" si="0"/>
        <v>91.47751605995718</v>
      </c>
      <c r="Y31" s="26">
        <f t="shared" si="1"/>
        <v>-199</v>
      </c>
      <c r="Z31" s="31">
        <v>1519</v>
      </c>
      <c r="AA31" s="31">
        <v>1425</v>
      </c>
      <c r="AB31" s="27">
        <f t="shared" si="2"/>
        <v>93.81171823568137</v>
      </c>
      <c r="AC31" s="26">
        <f t="shared" si="3"/>
        <v>-94</v>
      </c>
      <c r="AD31" s="31">
        <v>612</v>
      </c>
      <c r="AE31" s="123">
        <v>432</v>
      </c>
      <c r="AF31" s="27">
        <f t="shared" si="4"/>
        <v>70.58823529411765</v>
      </c>
      <c r="AG31" s="26">
        <f t="shared" si="5"/>
        <v>-180</v>
      </c>
      <c r="AH31" s="31">
        <v>136</v>
      </c>
      <c r="AI31" s="31">
        <v>139</v>
      </c>
      <c r="AJ31" s="27">
        <v>102.20588235294117</v>
      </c>
      <c r="AK31" s="26">
        <v>3</v>
      </c>
      <c r="AL31" s="33">
        <v>150</v>
      </c>
      <c r="AM31" s="33">
        <v>167</v>
      </c>
      <c r="AN31" s="29">
        <v>111.3</v>
      </c>
      <c r="AO31" s="26">
        <v>17</v>
      </c>
      <c r="AP31" s="34">
        <v>755</v>
      </c>
      <c r="AQ31" s="31">
        <v>785</v>
      </c>
      <c r="AR31" s="28">
        <v>104</v>
      </c>
      <c r="AS31" s="26">
        <v>30</v>
      </c>
      <c r="AT31" s="31">
        <v>383</v>
      </c>
      <c r="AU31" s="31">
        <v>390</v>
      </c>
      <c r="AV31" s="28">
        <v>101.82767624020887</v>
      </c>
      <c r="AW31" s="26">
        <v>7</v>
      </c>
      <c r="AX31" s="31">
        <v>334</v>
      </c>
      <c r="AY31" s="31">
        <v>344</v>
      </c>
      <c r="AZ31" s="28">
        <v>102.9940119760479</v>
      </c>
      <c r="BA31" s="26">
        <v>10</v>
      </c>
      <c r="BB31" s="124">
        <v>2306.801007556675</v>
      </c>
      <c r="BC31" s="31">
        <v>2835.535307517084</v>
      </c>
      <c r="BD31" s="26">
        <v>528.7342999604093</v>
      </c>
      <c r="BE31" s="31">
        <v>39</v>
      </c>
      <c r="BF31" s="31">
        <v>38</v>
      </c>
      <c r="BG31" s="27">
        <v>97.4</v>
      </c>
      <c r="BH31" s="26">
        <v>-1</v>
      </c>
      <c r="BI31" s="31">
        <v>23</v>
      </c>
      <c r="BJ31" s="31">
        <v>30</v>
      </c>
      <c r="BK31" s="27">
        <v>130.4</v>
      </c>
      <c r="BL31" s="26">
        <v>7</v>
      </c>
      <c r="BM31" s="31">
        <v>3425.44</v>
      </c>
      <c r="BN31" s="31">
        <v>5157.66</v>
      </c>
      <c r="BO31" s="31">
        <v>1732.2199999999998</v>
      </c>
    </row>
    <row r="32" spans="1:67" s="20" customFormat="1" ht="18" customHeight="1">
      <c r="A32" s="38" t="s">
        <v>149</v>
      </c>
      <c r="B32" s="31">
        <v>1960</v>
      </c>
      <c r="C32" s="123">
        <v>1837</v>
      </c>
      <c r="D32" s="27">
        <v>93.72448979591836</v>
      </c>
      <c r="E32" s="26">
        <v>-123</v>
      </c>
      <c r="F32" s="31">
        <v>965</v>
      </c>
      <c r="G32" s="31">
        <v>1069</v>
      </c>
      <c r="H32" s="27">
        <v>110.77720207253886</v>
      </c>
      <c r="I32" s="26">
        <v>104</v>
      </c>
      <c r="J32" s="31">
        <v>844</v>
      </c>
      <c r="K32" s="31">
        <v>914</v>
      </c>
      <c r="L32" s="27">
        <v>108.29383886255923</v>
      </c>
      <c r="M32" s="26">
        <v>70</v>
      </c>
      <c r="N32" s="32">
        <v>213</v>
      </c>
      <c r="O32" s="31">
        <v>346</v>
      </c>
      <c r="P32" s="27" t="s">
        <v>194</v>
      </c>
      <c r="Q32" s="26">
        <v>133</v>
      </c>
      <c r="R32" s="31">
        <v>283</v>
      </c>
      <c r="S32" s="32">
        <v>230</v>
      </c>
      <c r="T32" s="27">
        <v>81.2720848056537</v>
      </c>
      <c r="U32" s="26">
        <v>-53</v>
      </c>
      <c r="V32" s="31">
        <v>2564</v>
      </c>
      <c r="W32" s="31">
        <v>2752</v>
      </c>
      <c r="X32" s="28">
        <f t="shared" si="0"/>
        <v>107.33229329173166</v>
      </c>
      <c r="Y32" s="26">
        <f t="shared" si="1"/>
        <v>188</v>
      </c>
      <c r="Z32" s="31">
        <v>1779</v>
      </c>
      <c r="AA32" s="31">
        <v>1713</v>
      </c>
      <c r="AB32" s="27">
        <f t="shared" si="2"/>
        <v>96.29005059021922</v>
      </c>
      <c r="AC32" s="26">
        <f t="shared" si="3"/>
        <v>-66</v>
      </c>
      <c r="AD32" s="31">
        <v>725</v>
      </c>
      <c r="AE32" s="123">
        <v>765</v>
      </c>
      <c r="AF32" s="27">
        <f t="shared" si="4"/>
        <v>105.51724137931035</v>
      </c>
      <c r="AG32" s="26">
        <f t="shared" si="5"/>
        <v>40</v>
      </c>
      <c r="AH32" s="31">
        <v>84</v>
      </c>
      <c r="AI32" s="31">
        <v>76</v>
      </c>
      <c r="AJ32" s="27">
        <v>90.47619047619048</v>
      </c>
      <c r="AK32" s="26">
        <v>-8</v>
      </c>
      <c r="AL32" s="33">
        <v>180</v>
      </c>
      <c r="AM32" s="33">
        <v>261</v>
      </c>
      <c r="AN32" s="29">
        <v>145</v>
      </c>
      <c r="AO32" s="26">
        <v>81</v>
      </c>
      <c r="AP32" s="34">
        <v>971</v>
      </c>
      <c r="AQ32" s="31">
        <v>1133</v>
      </c>
      <c r="AR32" s="28">
        <v>116.7</v>
      </c>
      <c r="AS32" s="26">
        <v>162</v>
      </c>
      <c r="AT32" s="31">
        <v>608</v>
      </c>
      <c r="AU32" s="31">
        <v>681</v>
      </c>
      <c r="AV32" s="28">
        <v>112.00657894736842</v>
      </c>
      <c r="AW32" s="26">
        <v>73</v>
      </c>
      <c r="AX32" s="31">
        <v>484</v>
      </c>
      <c r="AY32" s="31">
        <v>569</v>
      </c>
      <c r="AZ32" s="28">
        <v>117.56198347107438</v>
      </c>
      <c r="BA32" s="26">
        <v>85</v>
      </c>
      <c r="BB32" s="124">
        <v>1982.0284697508896</v>
      </c>
      <c r="BC32" s="31">
        <v>2611.645962732919</v>
      </c>
      <c r="BD32" s="26">
        <v>629.6174929820295</v>
      </c>
      <c r="BE32" s="31">
        <v>74</v>
      </c>
      <c r="BF32" s="31">
        <v>131</v>
      </c>
      <c r="BG32" s="27">
        <v>177</v>
      </c>
      <c r="BH32" s="26">
        <v>57</v>
      </c>
      <c r="BI32" s="31">
        <v>3</v>
      </c>
      <c r="BJ32" s="31">
        <v>7</v>
      </c>
      <c r="BK32" s="27">
        <v>233.3</v>
      </c>
      <c r="BL32" s="26">
        <v>4</v>
      </c>
      <c r="BM32" s="31">
        <v>3858.59</v>
      </c>
      <c r="BN32" s="31">
        <v>4890.12</v>
      </c>
      <c r="BO32" s="31">
        <v>1031.5299999999997</v>
      </c>
    </row>
    <row r="33" spans="1:67" s="20" customFormat="1" ht="18" customHeight="1">
      <c r="A33" s="30" t="s">
        <v>150</v>
      </c>
      <c r="B33" s="31">
        <v>1346</v>
      </c>
      <c r="C33" s="123">
        <v>1304</v>
      </c>
      <c r="D33" s="27">
        <v>96.87964338781575</v>
      </c>
      <c r="E33" s="26">
        <v>-42</v>
      </c>
      <c r="F33" s="31">
        <v>751</v>
      </c>
      <c r="G33" s="31">
        <v>875</v>
      </c>
      <c r="H33" s="27">
        <v>116.51131824234353</v>
      </c>
      <c r="I33" s="26">
        <v>124</v>
      </c>
      <c r="J33" s="31">
        <v>882</v>
      </c>
      <c r="K33" s="31">
        <v>930</v>
      </c>
      <c r="L33" s="27">
        <v>105.44217687074831</v>
      </c>
      <c r="M33" s="26">
        <v>48</v>
      </c>
      <c r="N33" s="32">
        <v>164</v>
      </c>
      <c r="O33" s="31">
        <v>239</v>
      </c>
      <c r="P33" s="27" t="s">
        <v>200</v>
      </c>
      <c r="Q33" s="26">
        <v>75</v>
      </c>
      <c r="R33" s="31">
        <v>165</v>
      </c>
      <c r="S33" s="32">
        <v>167</v>
      </c>
      <c r="T33" s="27">
        <v>101.21212121212122</v>
      </c>
      <c r="U33" s="26">
        <v>2</v>
      </c>
      <c r="V33" s="31">
        <v>3293</v>
      </c>
      <c r="W33" s="31">
        <v>3500</v>
      </c>
      <c r="X33" s="28">
        <f t="shared" si="0"/>
        <v>106.28606134224113</v>
      </c>
      <c r="Y33" s="26">
        <f t="shared" si="1"/>
        <v>207</v>
      </c>
      <c r="Z33" s="31">
        <v>1303</v>
      </c>
      <c r="AA33" s="31">
        <v>1249</v>
      </c>
      <c r="AB33" s="27">
        <f t="shared" si="2"/>
        <v>95.85571757482732</v>
      </c>
      <c r="AC33" s="26">
        <f t="shared" si="3"/>
        <v>-54</v>
      </c>
      <c r="AD33" s="31">
        <v>1031</v>
      </c>
      <c r="AE33" s="123">
        <v>1104</v>
      </c>
      <c r="AF33" s="27">
        <f t="shared" si="4"/>
        <v>107.08050436469448</v>
      </c>
      <c r="AG33" s="26">
        <f t="shared" si="5"/>
        <v>73</v>
      </c>
      <c r="AH33" s="31">
        <v>75</v>
      </c>
      <c r="AI33" s="31">
        <v>52</v>
      </c>
      <c r="AJ33" s="27">
        <v>69.33333333333334</v>
      </c>
      <c r="AK33" s="26">
        <v>-23</v>
      </c>
      <c r="AL33" s="33">
        <v>231</v>
      </c>
      <c r="AM33" s="33">
        <v>230</v>
      </c>
      <c r="AN33" s="29">
        <v>99.6</v>
      </c>
      <c r="AO33" s="26">
        <v>-1</v>
      </c>
      <c r="AP33" s="34">
        <v>1138</v>
      </c>
      <c r="AQ33" s="31">
        <v>1242</v>
      </c>
      <c r="AR33" s="28">
        <v>109.1</v>
      </c>
      <c r="AS33" s="26">
        <v>104</v>
      </c>
      <c r="AT33" s="31">
        <v>328</v>
      </c>
      <c r="AU33" s="31">
        <v>348</v>
      </c>
      <c r="AV33" s="28">
        <v>106.09756097560977</v>
      </c>
      <c r="AW33" s="26">
        <v>20</v>
      </c>
      <c r="AX33" s="31">
        <v>238</v>
      </c>
      <c r="AY33" s="31">
        <v>302</v>
      </c>
      <c r="AZ33" s="28">
        <v>126.890756302521</v>
      </c>
      <c r="BA33" s="26">
        <v>64</v>
      </c>
      <c r="BB33" s="124">
        <v>2202.020202020202</v>
      </c>
      <c r="BC33" s="31">
        <v>2657.396449704142</v>
      </c>
      <c r="BD33" s="26">
        <v>455.37624768394016</v>
      </c>
      <c r="BE33" s="31">
        <v>45</v>
      </c>
      <c r="BF33" s="31">
        <v>134</v>
      </c>
      <c r="BG33" s="27" t="s">
        <v>204</v>
      </c>
      <c r="BH33" s="26">
        <v>89</v>
      </c>
      <c r="BI33" s="31">
        <v>39</v>
      </c>
      <c r="BJ33" s="31">
        <v>12</v>
      </c>
      <c r="BK33" s="27">
        <v>30.8</v>
      </c>
      <c r="BL33" s="26">
        <v>-27</v>
      </c>
      <c r="BM33" s="31">
        <v>3863.78</v>
      </c>
      <c r="BN33" s="31">
        <v>5606.03</v>
      </c>
      <c r="BO33" s="31">
        <v>1742.2499999999995</v>
      </c>
    </row>
    <row r="34" spans="1:67" s="20" customFormat="1" ht="18" customHeight="1">
      <c r="A34" s="30" t="s">
        <v>151</v>
      </c>
      <c r="B34" s="31">
        <v>1533</v>
      </c>
      <c r="C34" s="123">
        <v>1413</v>
      </c>
      <c r="D34" s="27">
        <v>92.17221135029354</v>
      </c>
      <c r="E34" s="26">
        <v>-120</v>
      </c>
      <c r="F34" s="31">
        <v>847</v>
      </c>
      <c r="G34" s="31">
        <v>758</v>
      </c>
      <c r="H34" s="27">
        <v>89.49232585596222</v>
      </c>
      <c r="I34" s="26">
        <v>-89</v>
      </c>
      <c r="J34" s="31">
        <v>588</v>
      </c>
      <c r="K34" s="31">
        <v>625</v>
      </c>
      <c r="L34" s="27">
        <v>106.29251700680271</v>
      </c>
      <c r="M34" s="26">
        <v>37</v>
      </c>
      <c r="N34" s="32">
        <v>105</v>
      </c>
      <c r="O34" s="31">
        <v>167</v>
      </c>
      <c r="P34" s="27" t="s">
        <v>194</v>
      </c>
      <c r="Q34" s="26">
        <v>62</v>
      </c>
      <c r="R34" s="31">
        <v>84</v>
      </c>
      <c r="S34" s="32">
        <v>82</v>
      </c>
      <c r="T34" s="27">
        <v>97.61904761904762</v>
      </c>
      <c r="U34" s="26">
        <v>-2</v>
      </c>
      <c r="V34" s="31">
        <v>2110</v>
      </c>
      <c r="W34" s="31">
        <v>1995</v>
      </c>
      <c r="X34" s="28">
        <f t="shared" si="0"/>
        <v>94.54976303317537</v>
      </c>
      <c r="Y34" s="26">
        <f t="shared" si="1"/>
        <v>-115</v>
      </c>
      <c r="Z34" s="31">
        <v>1472</v>
      </c>
      <c r="AA34" s="31">
        <v>1316</v>
      </c>
      <c r="AB34" s="27">
        <f t="shared" si="2"/>
        <v>89.40217391304348</v>
      </c>
      <c r="AC34" s="26">
        <f t="shared" si="3"/>
        <v>-156</v>
      </c>
      <c r="AD34" s="31">
        <v>371</v>
      </c>
      <c r="AE34" s="123">
        <v>446</v>
      </c>
      <c r="AF34" s="27">
        <f t="shared" si="4"/>
        <v>120.2156334231806</v>
      </c>
      <c r="AG34" s="26">
        <f t="shared" si="5"/>
        <v>75</v>
      </c>
      <c r="AH34" s="31">
        <v>108</v>
      </c>
      <c r="AI34" s="31">
        <v>99</v>
      </c>
      <c r="AJ34" s="27">
        <v>91.66666666666666</v>
      </c>
      <c r="AK34" s="26">
        <v>-9</v>
      </c>
      <c r="AL34" s="33">
        <v>103</v>
      </c>
      <c r="AM34" s="33">
        <v>120</v>
      </c>
      <c r="AN34" s="29">
        <v>116.5</v>
      </c>
      <c r="AO34" s="26">
        <v>17</v>
      </c>
      <c r="AP34" s="34">
        <v>590</v>
      </c>
      <c r="AQ34" s="31">
        <v>623</v>
      </c>
      <c r="AR34" s="28">
        <v>105.6</v>
      </c>
      <c r="AS34" s="26">
        <v>33</v>
      </c>
      <c r="AT34" s="31">
        <v>530</v>
      </c>
      <c r="AU34" s="31">
        <v>475</v>
      </c>
      <c r="AV34" s="28">
        <v>89.62264150943396</v>
      </c>
      <c r="AW34" s="26">
        <v>-55</v>
      </c>
      <c r="AX34" s="31">
        <v>444</v>
      </c>
      <c r="AY34" s="31">
        <v>407</v>
      </c>
      <c r="AZ34" s="28">
        <v>91.66666666666666</v>
      </c>
      <c r="BA34" s="26">
        <v>-37</v>
      </c>
      <c r="BB34" s="124">
        <v>1208.6267605633802</v>
      </c>
      <c r="BC34" s="31">
        <v>1330.057803468208</v>
      </c>
      <c r="BD34" s="26">
        <v>121.43104290482779</v>
      </c>
      <c r="BE34" s="31">
        <v>20</v>
      </c>
      <c r="BF34" s="31">
        <v>13</v>
      </c>
      <c r="BG34" s="27">
        <v>65</v>
      </c>
      <c r="BH34" s="26">
        <v>-7</v>
      </c>
      <c r="BI34" s="31">
        <v>6</v>
      </c>
      <c r="BJ34" s="31">
        <v>6</v>
      </c>
      <c r="BK34" s="27">
        <v>100</v>
      </c>
      <c r="BL34" s="26">
        <v>0</v>
      </c>
      <c r="BM34" s="31">
        <v>3200.3</v>
      </c>
      <c r="BN34" s="31">
        <v>3723</v>
      </c>
      <c r="BO34" s="31">
        <v>522.6999999999998</v>
      </c>
    </row>
    <row r="35" spans="1:67" s="39" customFormat="1" ht="15.75">
      <c r="A35" s="30" t="s">
        <v>168</v>
      </c>
      <c r="B35" s="31">
        <v>832</v>
      </c>
      <c r="C35" s="123">
        <v>729</v>
      </c>
      <c r="D35" s="27">
        <v>87.6201923076923</v>
      </c>
      <c r="E35" s="26">
        <v>-103</v>
      </c>
      <c r="F35" s="31">
        <v>444</v>
      </c>
      <c r="G35" s="31">
        <v>408</v>
      </c>
      <c r="H35" s="27">
        <v>91.8918918918919</v>
      </c>
      <c r="I35" s="26">
        <v>-36</v>
      </c>
      <c r="J35" s="31">
        <v>557</v>
      </c>
      <c r="K35" s="31">
        <v>570</v>
      </c>
      <c r="L35" s="27">
        <v>102.33393177737882</v>
      </c>
      <c r="M35" s="26">
        <v>13</v>
      </c>
      <c r="N35" s="32">
        <v>232</v>
      </c>
      <c r="O35" s="31">
        <v>266</v>
      </c>
      <c r="P35" s="27">
        <v>114.65517241379311</v>
      </c>
      <c r="Q35" s="26">
        <v>34</v>
      </c>
      <c r="R35" s="31">
        <v>182</v>
      </c>
      <c r="S35" s="32">
        <v>182</v>
      </c>
      <c r="T35" s="27">
        <v>100</v>
      </c>
      <c r="U35" s="26">
        <v>0</v>
      </c>
      <c r="V35" s="31">
        <v>1877</v>
      </c>
      <c r="W35" s="31">
        <v>1738</v>
      </c>
      <c r="X35" s="28">
        <f t="shared" si="0"/>
        <v>92.59456579648375</v>
      </c>
      <c r="Y35" s="26">
        <f t="shared" si="1"/>
        <v>-139</v>
      </c>
      <c r="Z35" s="31">
        <v>816</v>
      </c>
      <c r="AA35" s="31">
        <v>716</v>
      </c>
      <c r="AB35" s="27">
        <f t="shared" si="2"/>
        <v>87.74509803921569</v>
      </c>
      <c r="AC35" s="26">
        <f t="shared" si="3"/>
        <v>-100</v>
      </c>
      <c r="AD35" s="31">
        <v>539</v>
      </c>
      <c r="AE35" s="123">
        <v>495</v>
      </c>
      <c r="AF35" s="27">
        <f t="shared" si="4"/>
        <v>91.83673469387756</v>
      </c>
      <c r="AG35" s="26">
        <f t="shared" si="5"/>
        <v>-44</v>
      </c>
      <c r="AH35" s="31">
        <v>307</v>
      </c>
      <c r="AI35" s="31">
        <v>293</v>
      </c>
      <c r="AJ35" s="27">
        <v>95.43973941368078</v>
      </c>
      <c r="AK35" s="26">
        <v>-14</v>
      </c>
      <c r="AL35" s="33">
        <v>121</v>
      </c>
      <c r="AM35" s="33">
        <v>116</v>
      </c>
      <c r="AN35" s="29">
        <v>95.9</v>
      </c>
      <c r="AO35" s="26">
        <v>-5</v>
      </c>
      <c r="AP35" s="34">
        <v>572</v>
      </c>
      <c r="AQ35" s="31">
        <v>586</v>
      </c>
      <c r="AR35" s="28">
        <v>102.4</v>
      </c>
      <c r="AS35" s="26">
        <v>14</v>
      </c>
      <c r="AT35" s="31">
        <v>242</v>
      </c>
      <c r="AU35" s="31">
        <v>201</v>
      </c>
      <c r="AV35" s="28">
        <v>83.05785123966942</v>
      </c>
      <c r="AW35" s="26">
        <v>-41</v>
      </c>
      <c r="AX35" s="31">
        <v>188</v>
      </c>
      <c r="AY35" s="31">
        <v>166</v>
      </c>
      <c r="AZ35" s="28">
        <v>88.29787234042553</v>
      </c>
      <c r="BA35" s="26">
        <v>-22</v>
      </c>
      <c r="BB35" s="124">
        <v>1879.646017699115</v>
      </c>
      <c r="BC35" s="31">
        <v>2205.7915057915056</v>
      </c>
      <c r="BD35" s="26">
        <v>326.1454880923907</v>
      </c>
      <c r="BE35" s="31">
        <v>9</v>
      </c>
      <c r="BF35" s="31">
        <v>16</v>
      </c>
      <c r="BG35" s="27" t="s">
        <v>198</v>
      </c>
      <c r="BH35" s="26">
        <v>7</v>
      </c>
      <c r="BI35" s="31">
        <v>10</v>
      </c>
      <c r="BJ35" s="31">
        <v>12</v>
      </c>
      <c r="BK35" s="27">
        <v>120</v>
      </c>
      <c r="BL35" s="26">
        <v>2</v>
      </c>
      <c r="BM35" s="31">
        <v>3344.44</v>
      </c>
      <c r="BN35" s="31">
        <v>3832.63</v>
      </c>
      <c r="BO35" s="31">
        <v>488.19000000000005</v>
      </c>
    </row>
    <row r="36" spans="1:67" s="39" customFormat="1" ht="15.75">
      <c r="A36" s="30" t="s">
        <v>169</v>
      </c>
      <c r="B36" s="31">
        <v>1632</v>
      </c>
      <c r="C36" s="123">
        <v>1255</v>
      </c>
      <c r="D36" s="27">
        <v>76.89950980392157</v>
      </c>
      <c r="E36" s="26">
        <v>-377</v>
      </c>
      <c r="F36" s="31">
        <v>680</v>
      </c>
      <c r="G36" s="31">
        <v>519</v>
      </c>
      <c r="H36" s="27">
        <v>76.3235294117647</v>
      </c>
      <c r="I36" s="26">
        <v>-161</v>
      </c>
      <c r="J36" s="31">
        <v>690</v>
      </c>
      <c r="K36" s="31">
        <v>703</v>
      </c>
      <c r="L36" s="27">
        <v>101.8840579710145</v>
      </c>
      <c r="M36" s="26">
        <v>13</v>
      </c>
      <c r="N36" s="32">
        <v>25</v>
      </c>
      <c r="O36" s="31">
        <v>51</v>
      </c>
      <c r="P36" s="27" t="s">
        <v>201</v>
      </c>
      <c r="Q36" s="26">
        <v>26</v>
      </c>
      <c r="R36" s="31">
        <v>217</v>
      </c>
      <c r="S36" s="32">
        <v>239</v>
      </c>
      <c r="T36" s="27">
        <v>110.13824884792626</v>
      </c>
      <c r="U36" s="26">
        <v>22</v>
      </c>
      <c r="V36" s="31">
        <v>2594</v>
      </c>
      <c r="W36" s="31">
        <v>1932</v>
      </c>
      <c r="X36" s="28">
        <f t="shared" si="0"/>
        <v>74.47956823438705</v>
      </c>
      <c r="Y36" s="26">
        <f t="shared" si="1"/>
        <v>-662</v>
      </c>
      <c r="Z36" s="31">
        <v>1599</v>
      </c>
      <c r="AA36" s="31">
        <v>1222</v>
      </c>
      <c r="AB36" s="27">
        <f t="shared" si="2"/>
        <v>76.42276422764228</v>
      </c>
      <c r="AC36" s="26">
        <f t="shared" si="3"/>
        <v>-377</v>
      </c>
      <c r="AD36" s="31">
        <v>826</v>
      </c>
      <c r="AE36" s="123">
        <v>553</v>
      </c>
      <c r="AF36" s="27">
        <f t="shared" si="4"/>
        <v>66.94915254237289</v>
      </c>
      <c r="AG36" s="26">
        <f t="shared" si="5"/>
        <v>-273</v>
      </c>
      <c r="AH36" s="31">
        <v>303</v>
      </c>
      <c r="AI36" s="31">
        <v>270</v>
      </c>
      <c r="AJ36" s="27">
        <v>89.10891089108911</v>
      </c>
      <c r="AK36" s="26">
        <v>-33</v>
      </c>
      <c r="AL36" s="33">
        <v>137</v>
      </c>
      <c r="AM36" s="33">
        <v>139</v>
      </c>
      <c r="AN36" s="29">
        <v>101.5</v>
      </c>
      <c r="AO36" s="26">
        <v>2</v>
      </c>
      <c r="AP36" s="34">
        <v>677</v>
      </c>
      <c r="AQ36" s="31">
        <v>768</v>
      </c>
      <c r="AR36" s="28">
        <v>113.4</v>
      </c>
      <c r="AS36" s="26">
        <v>91</v>
      </c>
      <c r="AT36" s="31">
        <v>392</v>
      </c>
      <c r="AU36" s="31">
        <v>237</v>
      </c>
      <c r="AV36" s="28">
        <v>60.45918367346938</v>
      </c>
      <c r="AW36" s="26">
        <v>-155</v>
      </c>
      <c r="AX36" s="31">
        <v>356</v>
      </c>
      <c r="AY36" s="31">
        <v>218</v>
      </c>
      <c r="AZ36" s="28">
        <v>61.23595505617978</v>
      </c>
      <c r="BA36" s="26">
        <v>-138</v>
      </c>
      <c r="BB36" s="124">
        <v>2158.5365853658536</v>
      </c>
      <c r="BC36" s="31">
        <v>2450.5154639175257</v>
      </c>
      <c r="BD36" s="26">
        <v>291.9788785516721</v>
      </c>
      <c r="BE36" s="31">
        <v>24</v>
      </c>
      <c r="BF36" s="31">
        <v>36</v>
      </c>
      <c r="BG36" s="27">
        <v>150</v>
      </c>
      <c r="BH36" s="26">
        <v>12</v>
      </c>
      <c r="BI36" s="31">
        <v>21</v>
      </c>
      <c r="BJ36" s="31">
        <v>21</v>
      </c>
      <c r="BK36" s="27">
        <v>100</v>
      </c>
      <c r="BL36" s="26">
        <v>0</v>
      </c>
      <c r="BM36" s="31">
        <v>3812.75</v>
      </c>
      <c r="BN36" s="31">
        <v>7118.14</v>
      </c>
      <c r="BO36" s="31">
        <v>3305.3900000000003</v>
      </c>
    </row>
    <row r="37" spans="1:67" s="39" customFormat="1" ht="15.75">
      <c r="A37" s="30" t="s">
        <v>152</v>
      </c>
      <c r="B37" s="31">
        <v>1513</v>
      </c>
      <c r="C37" s="123">
        <v>1491</v>
      </c>
      <c r="D37" s="27">
        <v>98.5459352280238</v>
      </c>
      <c r="E37" s="26">
        <v>-22</v>
      </c>
      <c r="F37" s="31">
        <v>699</v>
      </c>
      <c r="G37" s="31">
        <v>785</v>
      </c>
      <c r="H37" s="27">
        <v>112.30329041487839</v>
      </c>
      <c r="I37" s="26">
        <v>86</v>
      </c>
      <c r="J37" s="31">
        <v>838</v>
      </c>
      <c r="K37" s="31">
        <v>892</v>
      </c>
      <c r="L37" s="27">
        <v>106.44391408114558</v>
      </c>
      <c r="M37" s="26">
        <v>54</v>
      </c>
      <c r="N37" s="32">
        <v>99</v>
      </c>
      <c r="O37" s="31">
        <v>199</v>
      </c>
      <c r="P37" s="27" t="s">
        <v>201</v>
      </c>
      <c r="Q37" s="26">
        <v>100</v>
      </c>
      <c r="R37" s="31">
        <v>136</v>
      </c>
      <c r="S37" s="32">
        <v>172</v>
      </c>
      <c r="T37" s="27">
        <v>126.47058823529412</v>
      </c>
      <c r="U37" s="26">
        <v>36</v>
      </c>
      <c r="V37" s="31">
        <v>1989</v>
      </c>
      <c r="W37" s="31">
        <v>2229</v>
      </c>
      <c r="X37" s="28">
        <f t="shared" si="0"/>
        <v>112.06636500754148</v>
      </c>
      <c r="Y37" s="26">
        <f t="shared" si="1"/>
        <v>240</v>
      </c>
      <c r="Z37" s="31">
        <v>1468</v>
      </c>
      <c r="AA37" s="31">
        <v>1444</v>
      </c>
      <c r="AB37" s="27">
        <f t="shared" si="2"/>
        <v>98.36512261580381</v>
      </c>
      <c r="AC37" s="26">
        <f t="shared" si="3"/>
        <v>-24</v>
      </c>
      <c r="AD37" s="31">
        <v>399</v>
      </c>
      <c r="AE37" s="123">
        <v>540</v>
      </c>
      <c r="AF37" s="27">
        <f t="shared" si="4"/>
        <v>135.33834586466165</v>
      </c>
      <c r="AG37" s="26">
        <f t="shared" si="5"/>
        <v>141</v>
      </c>
      <c r="AH37" s="31">
        <v>197</v>
      </c>
      <c r="AI37" s="31">
        <v>213</v>
      </c>
      <c r="AJ37" s="27">
        <v>108.12182741116752</v>
      </c>
      <c r="AK37" s="26">
        <v>16</v>
      </c>
      <c r="AL37" s="33">
        <v>138</v>
      </c>
      <c r="AM37" s="33">
        <v>153</v>
      </c>
      <c r="AN37" s="29">
        <v>110.9</v>
      </c>
      <c r="AO37" s="26">
        <v>15</v>
      </c>
      <c r="AP37" s="34">
        <v>910</v>
      </c>
      <c r="AQ37" s="31">
        <v>1082</v>
      </c>
      <c r="AR37" s="28">
        <v>118.9</v>
      </c>
      <c r="AS37" s="26">
        <v>172</v>
      </c>
      <c r="AT37" s="31">
        <v>334</v>
      </c>
      <c r="AU37" s="31">
        <v>411</v>
      </c>
      <c r="AV37" s="28">
        <v>123.05389221556887</v>
      </c>
      <c r="AW37" s="26">
        <v>77</v>
      </c>
      <c r="AX37" s="31">
        <v>294</v>
      </c>
      <c r="AY37" s="31">
        <v>363</v>
      </c>
      <c r="AZ37" s="28">
        <v>123.46938775510203</v>
      </c>
      <c r="BA37" s="26">
        <v>69</v>
      </c>
      <c r="BB37" s="124">
        <v>1773.4317343173432</v>
      </c>
      <c r="BC37" s="31">
        <v>2258.587786259542</v>
      </c>
      <c r="BD37" s="26">
        <v>485.1560519421989</v>
      </c>
      <c r="BE37" s="31">
        <v>20</v>
      </c>
      <c r="BF37" s="31">
        <v>26</v>
      </c>
      <c r="BG37" s="27">
        <v>130</v>
      </c>
      <c r="BH37" s="26">
        <v>6</v>
      </c>
      <c r="BI37" s="31">
        <v>64</v>
      </c>
      <c r="BJ37" s="31">
        <v>35</v>
      </c>
      <c r="BK37" s="27">
        <v>54.7</v>
      </c>
      <c r="BL37" s="26">
        <v>-29</v>
      </c>
      <c r="BM37" s="31">
        <v>3503.45</v>
      </c>
      <c r="BN37" s="31">
        <v>3991.85</v>
      </c>
      <c r="BO37" s="31">
        <v>488.4000000000001</v>
      </c>
    </row>
    <row r="38" spans="1:67" s="39" customFormat="1" ht="15.75">
      <c r="A38" s="38" t="s">
        <v>170</v>
      </c>
      <c r="B38" s="31">
        <v>1355</v>
      </c>
      <c r="C38" s="123">
        <v>1484</v>
      </c>
      <c r="D38" s="27">
        <v>109.52029520295203</v>
      </c>
      <c r="E38" s="26">
        <v>129</v>
      </c>
      <c r="F38" s="31">
        <v>838</v>
      </c>
      <c r="G38" s="31">
        <v>925</v>
      </c>
      <c r="H38" s="27">
        <v>110.381861575179</v>
      </c>
      <c r="I38" s="26">
        <v>87</v>
      </c>
      <c r="J38" s="31">
        <v>739</v>
      </c>
      <c r="K38" s="31">
        <v>712</v>
      </c>
      <c r="L38" s="27">
        <v>96.34641407307171</v>
      </c>
      <c r="M38" s="26">
        <v>-27</v>
      </c>
      <c r="N38" s="32">
        <v>302</v>
      </c>
      <c r="O38" s="31">
        <v>253</v>
      </c>
      <c r="P38" s="27">
        <v>83.77483443708608</v>
      </c>
      <c r="Q38" s="26">
        <v>-49</v>
      </c>
      <c r="R38" s="31">
        <v>112</v>
      </c>
      <c r="S38" s="32">
        <v>126</v>
      </c>
      <c r="T38" s="27">
        <v>112.5</v>
      </c>
      <c r="U38" s="26">
        <v>14</v>
      </c>
      <c r="V38" s="31">
        <v>2622</v>
      </c>
      <c r="W38" s="31">
        <v>2384</v>
      </c>
      <c r="X38" s="28">
        <f t="shared" si="0"/>
        <v>90.92295957284516</v>
      </c>
      <c r="Y38" s="26">
        <f t="shared" si="1"/>
        <v>-238</v>
      </c>
      <c r="Z38" s="31">
        <v>1302</v>
      </c>
      <c r="AA38" s="31">
        <v>1420</v>
      </c>
      <c r="AB38" s="27">
        <f t="shared" si="2"/>
        <v>109.06298003072197</v>
      </c>
      <c r="AC38" s="26">
        <f t="shared" si="3"/>
        <v>118</v>
      </c>
      <c r="AD38" s="31">
        <v>843</v>
      </c>
      <c r="AE38" s="123">
        <v>584</v>
      </c>
      <c r="AF38" s="27">
        <f t="shared" si="4"/>
        <v>69.27639383155397</v>
      </c>
      <c r="AG38" s="26">
        <f t="shared" si="5"/>
        <v>-259</v>
      </c>
      <c r="AH38" s="31">
        <v>153</v>
      </c>
      <c r="AI38" s="31">
        <v>160</v>
      </c>
      <c r="AJ38" s="27">
        <v>104.57516339869282</v>
      </c>
      <c r="AK38" s="26">
        <v>7</v>
      </c>
      <c r="AL38" s="33">
        <v>124</v>
      </c>
      <c r="AM38" s="33">
        <v>152</v>
      </c>
      <c r="AN38" s="29">
        <v>122.6</v>
      </c>
      <c r="AO38" s="26">
        <v>28</v>
      </c>
      <c r="AP38" s="34">
        <v>841</v>
      </c>
      <c r="AQ38" s="31">
        <v>850</v>
      </c>
      <c r="AR38" s="28">
        <v>101.1</v>
      </c>
      <c r="AS38" s="26">
        <v>9</v>
      </c>
      <c r="AT38" s="31">
        <v>445</v>
      </c>
      <c r="AU38" s="31">
        <v>481</v>
      </c>
      <c r="AV38" s="28">
        <v>108.08988764044945</v>
      </c>
      <c r="AW38" s="26">
        <v>36</v>
      </c>
      <c r="AX38" s="31">
        <v>372</v>
      </c>
      <c r="AY38" s="31">
        <v>396</v>
      </c>
      <c r="AZ38" s="28">
        <v>106.4516129032258</v>
      </c>
      <c r="BA38" s="26">
        <v>24</v>
      </c>
      <c r="BB38" s="124">
        <v>2269.3717277486912</v>
      </c>
      <c r="BC38" s="31">
        <v>2750.8515815085157</v>
      </c>
      <c r="BD38" s="26">
        <v>481.47985375982444</v>
      </c>
      <c r="BE38" s="31">
        <v>64</v>
      </c>
      <c r="BF38" s="31">
        <v>96</v>
      </c>
      <c r="BG38" s="27">
        <v>150</v>
      </c>
      <c r="BH38" s="26">
        <v>32</v>
      </c>
      <c r="BI38" s="31">
        <v>30</v>
      </c>
      <c r="BJ38" s="31">
        <v>34</v>
      </c>
      <c r="BK38" s="27">
        <v>113.3</v>
      </c>
      <c r="BL38" s="26">
        <v>4</v>
      </c>
      <c r="BM38" s="31">
        <v>4358.72</v>
      </c>
      <c r="BN38" s="31">
        <v>6248.76</v>
      </c>
      <c r="BO38" s="31">
        <v>1890.04</v>
      </c>
    </row>
    <row r="39" spans="1:67" s="39" customFormat="1" ht="15.75">
      <c r="A39" s="30" t="s">
        <v>171</v>
      </c>
      <c r="B39" s="31">
        <v>6979</v>
      </c>
      <c r="C39" s="123">
        <v>6296</v>
      </c>
      <c r="D39" s="27">
        <v>90.21349763576444</v>
      </c>
      <c r="E39" s="26">
        <v>-683</v>
      </c>
      <c r="F39" s="31">
        <v>4960</v>
      </c>
      <c r="G39" s="31">
        <v>4521</v>
      </c>
      <c r="H39" s="27">
        <v>91.1491935483871</v>
      </c>
      <c r="I39" s="26">
        <v>-439</v>
      </c>
      <c r="J39" s="31">
        <v>7099</v>
      </c>
      <c r="K39" s="31">
        <v>7114</v>
      </c>
      <c r="L39" s="27">
        <v>100.21129736582617</v>
      </c>
      <c r="M39" s="26">
        <v>15</v>
      </c>
      <c r="N39" s="32">
        <v>3521</v>
      </c>
      <c r="O39" s="31">
        <v>4052</v>
      </c>
      <c r="P39" s="27">
        <v>115.08094291394491</v>
      </c>
      <c r="Q39" s="26">
        <v>531</v>
      </c>
      <c r="R39" s="31">
        <v>1083</v>
      </c>
      <c r="S39" s="32">
        <v>935</v>
      </c>
      <c r="T39" s="27">
        <v>86.3342566943675</v>
      </c>
      <c r="U39" s="26">
        <v>-148</v>
      </c>
      <c r="V39" s="31">
        <v>23587</v>
      </c>
      <c r="W39" s="31">
        <v>24029</v>
      </c>
      <c r="X39" s="28">
        <f t="shared" si="0"/>
        <v>101.87391359647265</v>
      </c>
      <c r="Y39" s="26">
        <f t="shared" si="1"/>
        <v>442</v>
      </c>
      <c r="Z39" s="31">
        <v>6477</v>
      </c>
      <c r="AA39" s="31">
        <v>5952</v>
      </c>
      <c r="AB39" s="27">
        <f t="shared" si="2"/>
        <v>91.89439555349699</v>
      </c>
      <c r="AC39" s="26">
        <f t="shared" si="3"/>
        <v>-525</v>
      </c>
      <c r="AD39" s="31">
        <v>10294</v>
      </c>
      <c r="AE39" s="123">
        <v>9777</v>
      </c>
      <c r="AF39" s="27">
        <f t="shared" si="4"/>
        <v>94.9776568875073</v>
      </c>
      <c r="AG39" s="26">
        <f t="shared" si="5"/>
        <v>-517</v>
      </c>
      <c r="AH39" s="31">
        <v>540</v>
      </c>
      <c r="AI39" s="31">
        <v>550</v>
      </c>
      <c r="AJ39" s="27">
        <v>101.85185185185186</v>
      </c>
      <c r="AK39" s="26">
        <v>10</v>
      </c>
      <c r="AL39" s="33">
        <v>2034</v>
      </c>
      <c r="AM39" s="33">
        <v>1900</v>
      </c>
      <c r="AN39" s="29">
        <v>93.4</v>
      </c>
      <c r="AO39" s="26">
        <v>-134</v>
      </c>
      <c r="AP39" s="34">
        <v>8892</v>
      </c>
      <c r="AQ39" s="31">
        <v>9703</v>
      </c>
      <c r="AR39" s="28">
        <v>109.1</v>
      </c>
      <c r="AS39" s="26">
        <v>811</v>
      </c>
      <c r="AT39" s="31">
        <v>1696</v>
      </c>
      <c r="AU39" s="31">
        <v>1697</v>
      </c>
      <c r="AV39" s="28">
        <v>100.05896226415094</v>
      </c>
      <c r="AW39" s="26">
        <v>1</v>
      </c>
      <c r="AX39" s="31">
        <v>1324</v>
      </c>
      <c r="AY39" s="31">
        <v>1445</v>
      </c>
      <c r="AZ39" s="28">
        <v>109.13897280966766</v>
      </c>
      <c r="BA39" s="26">
        <v>121</v>
      </c>
      <c r="BB39" s="124">
        <v>2937.418300653595</v>
      </c>
      <c r="BC39" s="31">
        <v>3448.8357050452782</v>
      </c>
      <c r="BD39" s="26">
        <v>511.41740439168325</v>
      </c>
      <c r="BE39" s="31">
        <v>661</v>
      </c>
      <c r="BF39" s="31">
        <v>691</v>
      </c>
      <c r="BG39" s="27">
        <v>104.5</v>
      </c>
      <c r="BH39" s="26">
        <v>30</v>
      </c>
      <c r="BI39" s="31">
        <v>350</v>
      </c>
      <c r="BJ39" s="31">
        <v>390</v>
      </c>
      <c r="BK39" s="27">
        <v>111.4</v>
      </c>
      <c r="BL39" s="26">
        <v>40</v>
      </c>
      <c r="BM39" s="31">
        <v>4581.18</v>
      </c>
      <c r="BN39" s="31">
        <v>5342.62</v>
      </c>
      <c r="BO39" s="31">
        <v>761.4399999999996</v>
      </c>
    </row>
    <row r="40" spans="5:17" s="39" customFormat="1" ht="12.75"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5:17" s="39" customFormat="1" ht="12.75"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</sheetData>
  <sheetProtection/>
  <mergeCells count="72">
    <mergeCell ref="BG6:BH6"/>
    <mergeCell ref="BI6:BI7"/>
    <mergeCell ref="AX6:AX7"/>
    <mergeCell ref="AY6:AY7"/>
    <mergeCell ref="AZ6:BA6"/>
    <mergeCell ref="BB6:BB7"/>
    <mergeCell ref="BC6:BC7"/>
    <mergeCell ref="BD6:BD7"/>
    <mergeCell ref="BE6:BE7"/>
    <mergeCell ref="BF6:BF7"/>
    <mergeCell ref="AN6:AO6"/>
    <mergeCell ref="AP6:AQ6"/>
    <mergeCell ref="AR6:AS6"/>
    <mergeCell ref="AT6:AT7"/>
    <mergeCell ref="AD6:AD7"/>
    <mergeCell ref="AE6:AE7"/>
    <mergeCell ref="AF6:AG6"/>
    <mergeCell ref="AH6:AH7"/>
    <mergeCell ref="AL6:AL7"/>
    <mergeCell ref="AM6:AM7"/>
    <mergeCell ref="AL3:AO5"/>
    <mergeCell ref="BE5:BH5"/>
    <mergeCell ref="AX3:BA5"/>
    <mergeCell ref="BB3:BD5"/>
    <mergeCell ref="Z4:AC5"/>
    <mergeCell ref="AD4:AG5"/>
    <mergeCell ref="F6:F7"/>
    <mergeCell ref="H6:I6"/>
    <mergeCell ref="B6:B7"/>
    <mergeCell ref="C6:C7"/>
    <mergeCell ref="Z3:AG3"/>
    <mergeCell ref="AH3:AK5"/>
    <mergeCell ref="AI6:AI7"/>
    <mergeCell ref="AJ6:AK6"/>
    <mergeCell ref="AU6:AU7"/>
    <mergeCell ref="AV6:AW6"/>
    <mergeCell ref="A3:A7"/>
    <mergeCell ref="B3:E5"/>
    <mergeCell ref="F3:I5"/>
    <mergeCell ref="J3:M5"/>
    <mergeCell ref="G6:G7"/>
    <mergeCell ref="D6:E6"/>
    <mergeCell ref="BE3:BL4"/>
    <mergeCell ref="BJ6:BJ7"/>
    <mergeCell ref="BI5:BL5"/>
    <mergeCell ref="BK6:BL6"/>
    <mergeCell ref="R6:R7"/>
    <mergeCell ref="S6:S7"/>
    <mergeCell ref="AP3:AS5"/>
    <mergeCell ref="AT3:AW5"/>
    <mergeCell ref="V6:V7"/>
    <mergeCell ref="W6:W7"/>
    <mergeCell ref="J6:J7"/>
    <mergeCell ref="K6:K7"/>
    <mergeCell ref="X6:Y6"/>
    <mergeCell ref="Z6:Z7"/>
    <mergeCell ref="AA6:AA7"/>
    <mergeCell ref="AB6:AC6"/>
    <mergeCell ref="N6:N7"/>
    <mergeCell ref="L6:M6"/>
    <mergeCell ref="O6:O7"/>
    <mergeCell ref="P6:Q6"/>
    <mergeCell ref="BM3:BO5"/>
    <mergeCell ref="BM6:BM7"/>
    <mergeCell ref="BN6:BN7"/>
    <mergeCell ref="BO6:BO7"/>
    <mergeCell ref="B1:U1"/>
    <mergeCell ref="B2:U2"/>
    <mergeCell ref="N3:Q5"/>
    <mergeCell ref="R3:U5"/>
    <mergeCell ref="T6:U6"/>
    <mergeCell ref="V3:Y5"/>
  </mergeCells>
  <printOptions horizontalCentered="1" verticalCentered="1"/>
  <pageMargins left="0.31496062992125984" right="0.11811023622047245" top="0.7480314960629921" bottom="0.35433070866141736" header="0" footer="0"/>
  <pageSetup horizontalDpi="600" verticalDpi="600" orientation="landscape" paperSize="9" scale="68" r:id="rId1"/>
  <colBreaks count="2" manualBreakCount="2">
    <brk id="21" max="39" man="1"/>
    <brk id="4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2018-11-23T07:52:22Z</cp:lastPrinted>
  <dcterms:created xsi:type="dcterms:W3CDTF">2017-11-17T08:56:41Z</dcterms:created>
  <dcterms:modified xsi:type="dcterms:W3CDTF">2018-11-23T07:56:58Z</dcterms:modified>
  <cp:category/>
  <cp:version/>
  <cp:contentType/>
  <cp:contentStatus/>
</cp:coreProperties>
</file>