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'!$A$1:$C$32</definedName>
    <definedName name="_xlnm.Print_Area" localSheetId="1">'2 '!$A$1:$I$10</definedName>
    <definedName name="_xlnm.Print_Area" localSheetId="3">'4 '!$A$1:$E$25</definedName>
    <definedName name="_xlnm.Print_Area" localSheetId="4">'5 '!$A$1:$E$15</definedName>
    <definedName name="_xlnm.Print_Area" localSheetId="5">'6 '!$A$1:$E$42</definedName>
    <definedName name="_xlnm.Print_Area" localSheetId="6">'7'!$A$1:$BP$39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<sst xmlns="http://schemas.openxmlformats.org/spreadsheetml/2006/main" count="340" uniqueCount="212">
  <si>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</si>
  <si>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</si>
  <si>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</si>
  <si>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</si>
  <si>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</si>
  <si>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</si>
  <si>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</si>
  <si>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</si>
  <si>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</si>
  <si>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</si>
  <si>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</si>
  <si>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</si>
  <si>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</si>
  <si>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</si>
  <si>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</si>
  <si>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</si>
  <si>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</si>
  <si>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</si>
  <si>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</si>
  <si>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</si>
  <si>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</si>
  <si>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</si>
  <si>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</si>
  <si>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</si>
  <si>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</si>
  <si>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</si>
  <si>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</si>
  <si>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</si>
  <si>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</si>
  <si>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</si>
  <si>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</si>
  <si>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</si>
  <si>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</si>
  <si>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</si>
  <si>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</si>
  <si>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</si>
  <si>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</si>
  <si>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</si>
  <si>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</si>
  <si>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</si>
  <si>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</si>
  <si>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</si>
  <si>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</si>
  <si>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</si>
  <si>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</si>
  <si>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</si>
  <si>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</si>
  <si>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</si>
  <si>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</si>
  <si>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</si>
  <si>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</si>
  <si>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</si>
  <si>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</si>
  <si>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</si>
  <si>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</si>
  <si>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</si>
  <si>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</si>
  <si>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</si>
  <si>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</si>
  <si>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</si>
  <si>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</si>
  <si>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</si>
  <si>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</si>
  <si>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</si>
  <si>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</si>
  <si>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</si>
  <si>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</si>
  <si>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</si>
  <si>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</si>
  <si>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</si>
  <si>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</si>
  <si>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</si>
  <si>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</si>
  <si>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</si>
  <si>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</si>
  <si>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</si>
  <si>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</si>
  <si>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</si>
  <si>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</si>
  <si>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</si>
  <si>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</si>
  <si>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</si>
  <si>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</si>
  <si>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особи</t>
  </si>
  <si>
    <t>Зміна значення</t>
  </si>
  <si>
    <t xml:space="preserve"> +(-)</t>
  </si>
  <si>
    <t>+ (-)</t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</si>
  <si>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</si>
  <si>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</si>
  <si>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</si>
  <si>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</si>
  <si>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</si>
  <si>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</si>
  <si>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</si>
  <si>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За даними Державної служби статистики України 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</si>
  <si>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</si>
  <si>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</si>
  <si>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</si>
  <si>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>Середній розмір допомоги по безробіттю у квітні, грн.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</si>
  <si>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</si>
  <si>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</si>
  <si>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</si>
  <si>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</si>
  <si>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</si>
  <si>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</si>
  <si>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</si>
  <si>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</si>
  <si>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</si>
  <si>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</si>
  <si>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</si>
  <si>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</si>
  <si>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</si>
  <si>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</si>
  <si>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</si>
  <si>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</si>
  <si>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</si>
  <si>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</si>
  <si>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</si>
  <si>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</si>
  <si>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</si>
  <si>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</si>
  <si>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</si>
  <si>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</si>
  <si>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</si>
  <si>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</si>
  <si>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</si>
  <si>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</si>
  <si>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</si>
  <si>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</si>
  <si>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</si>
  <si>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</si>
  <si>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з інших джерел</t>
  </si>
  <si>
    <t xml:space="preserve"> 2019 р.</t>
  </si>
  <si>
    <t>Питома вага працевлашто-           ваних до набуття статусу безробітного,%</t>
  </si>
  <si>
    <t>різ-ниця</t>
  </si>
  <si>
    <t>Станом на дату:</t>
  </si>
  <si>
    <t>Показники діяльності Вінницької обласної служби зайнятості</t>
  </si>
  <si>
    <t>у 1.9 р.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</si>
  <si>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</si>
  <si>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</si>
  <si>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</si>
  <si>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</si>
  <si>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</si>
  <si>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</si>
  <si>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</si>
  <si>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</si>
  <si>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</si>
  <si>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</si>
  <si>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</si>
  <si>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</si>
  <si>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</si>
  <si>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</si>
  <si>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</si>
  <si>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</si>
  <si>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Робоча сила віком 15-70 років   </t>
  </si>
  <si>
    <t>(за даними вибіркових обстежень населення з питань робочої сили)</t>
  </si>
  <si>
    <t xml:space="preserve">     у т.ч. зареєстровано з початку року</t>
  </si>
  <si>
    <t xml:space="preserve">   Питома вага працевлаштованих до набуття статусу                                    безробітного, %</t>
  </si>
  <si>
    <t xml:space="preserve"> Рівень працевлаштування безробітних,%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</si>
  <si>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</si>
  <si>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</si>
  <si>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>Всього отримали ваучер на навчання,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</si>
  <si>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</si>
  <si>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</si>
  <si>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  з них зареєстровано з початку року</t>
  </si>
  <si>
    <t>Рівень укомплектування вакансій, %</t>
  </si>
  <si>
    <t>Середній розмір допомоги по безробіттю, у червні, грн.</t>
  </si>
  <si>
    <t>Кількість претендентів на одну вакансію, особи</t>
  </si>
  <si>
    <t>Кількість роботодавців, які надали інформацію про вакансії,  одиниць</t>
  </si>
  <si>
    <t xml:space="preserve">   Безробітних,  осіб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</si>
  <si>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</si>
  <si>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</si>
  <si>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довготривалих безробітних, осіб</t>
  </si>
  <si>
    <t>Кількість укомплектованих вакансій, одиниць</t>
  </si>
  <si>
    <t>Мали статус безробітного, осіб</t>
  </si>
  <si>
    <t xml:space="preserve"> + (-)   осіб</t>
  </si>
  <si>
    <t xml:space="preserve">   Безробітних,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</si>
  <si>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</si>
  <si>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</si>
  <si>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</si>
  <si>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</si>
  <si>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</si>
  <si>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</si>
  <si>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</si>
  <si>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</si>
  <si>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</si>
  <si>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</si>
  <si>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 xml:space="preserve">Інформація щодо запланованого масового вивільнення працівників Вінницької області </t>
  </si>
  <si>
    <t xml:space="preserve">   - 1,1 в.п.</t>
  </si>
  <si>
    <t>Пропозиції роботи, отримані з інших джерел,  тис. одиниць</t>
  </si>
  <si>
    <t>у 1.7 р.</t>
  </si>
  <si>
    <t>у 3.1 р.</t>
  </si>
  <si>
    <t xml:space="preserve">Зайнятість та безробіття населення Вінницької області                                                                                                       у 1 півріччі 2018- 2019 рр..                                                                                                                                                         </t>
  </si>
  <si>
    <t>1 півріччя 2018 р.</t>
  </si>
  <si>
    <t>1 півріччя 2019 р.</t>
  </si>
  <si>
    <t>січень-вересень           2018 р.</t>
  </si>
  <si>
    <t>січень-вересень     2019 р.</t>
  </si>
  <si>
    <t>у 3,1 рази</t>
  </si>
  <si>
    <t>січень-вересень     2018 р.</t>
  </si>
  <si>
    <t>у 18,5 рази</t>
  </si>
  <si>
    <t>у січні-вересні 2018-2019 рр.</t>
  </si>
  <si>
    <t xml:space="preserve"> + 3,7 в.п.</t>
  </si>
  <si>
    <t xml:space="preserve">    - 0,6 в.п.</t>
  </si>
  <si>
    <t xml:space="preserve">    - 0,9 в.п.</t>
  </si>
  <si>
    <t xml:space="preserve">    - 0,1 в.п.</t>
  </si>
  <si>
    <t xml:space="preserve">  +  1,8 в.п.</t>
  </si>
  <si>
    <t xml:space="preserve">   - 1,4 в.п.</t>
  </si>
  <si>
    <t>На 01.10.2018</t>
  </si>
  <si>
    <t>На 01.10.2019</t>
  </si>
  <si>
    <t>у січні-вересні 2018- 2019 рр.</t>
  </si>
  <si>
    <t>у 2.8 р.</t>
  </si>
  <si>
    <t>за 1 півріччя 2018 -2019 рр.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</si>
</sst>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22"/>
      <name val="Times New Roman Cyr"/>
      <family val="1"/>
    </font>
    <font>
      <sz val="11"/>
      <color indexed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2" tint="-0.24997000396251678"/>
      <name val="Times New Roman Cyr"/>
      <family val="1"/>
    </font>
    <font>
      <sz val="11"/>
      <color theme="2" tint="-0.24997000396251678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45" fillId="0" borderId="0">
      <alignment/>
      <protection/>
    </xf>
    <xf numFmtId="0" fontId="9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80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81" fontId="29" fillId="0" borderId="0" xfId="67" applyNumberFormat="1" applyFont="1" applyFill="1">
      <alignment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38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81" fontId="21" fillId="0" borderId="0" xfId="64" applyNumberFormat="1" applyFont="1" applyAlignment="1">
      <alignment horizontal="center" vertical="center"/>
      <protection/>
    </xf>
    <xf numFmtId="180" fontId="2" fillId="0" borderId="0" xfId="64" applyNumberFormat="1" applyFont="1" applyAlignment="1">
      <alignment vertical="center"/>
      <protection/>
    </xf>
    <xf numFmtId="181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80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2" xfId="67" applyFont="1" applyFill="1" applyBorder="1" applyAlignment="1">
      <alignment horizontal="center" vertical="center" wrapText="1"/>
      <protection/>
    </xf>
    <xf numFmtId="0" fontId="21" fillId="0" borderId="13" xfId="62" applyFont="1" applyBorder="1" applyAlignment="1">
      <alignment vertical="center" wrapText="1"/>
      <protection/>
    </xf>
    <xf numFmtId="0" fontId="21" fillId="0" borderId="14" xfId="62" applyFont="1" applyBorder="1" applyAlignment="1">
      <alignment vertical="center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0" fontId="43" fillId="34" borderId="11" xfId="57" applyFont="1" applyFill="1" applyBorder="1" applyAlignment="1">
      <alignment horizontal="left" vertical="center" wrapText="1"/>
      <protection/>
    </xf>
    <xf numFmtId="0" fontId="38" fillId="35" borderId="11" xfId="57" applyFont="1" applyFill="1" applyBorder="1" applyAlignment="1">
      <alignment horizontal="left" wrapText="1"/>
      <protection/>
    </xf>
    <xf numFmtId="181" fontId="14" fillId="35" borderId="11" xfId="57" applyNumberFormat="1" applyFont="1" applyFill="1" applyBorder="1" applyAlignment="1">
      <alignment horizontal="center" wrapText="1"/>
      <protection/>
    </xf>
    <xf numFmtId="180" fontId="38" fillId="35" borderId="11" xfId="57" applyNumberFormat="1" applyFont="1" applyFill="1" applyBorder="1" applyAlignment="1">
      <alignment horizontal="center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6" borderId="11" xfId="64" applyFont="1" applyFill="1" applyBorder="1" applyAlignment="1">
      <alignment horizontal="center" vertical="center"/>
      <protection/>
    </xf>
    <xf numFmtId="3" fontId="36" fillId="36" borderId="11" xfId="57" applyNumberFormat="1" applyFont="1" applyFill="1" applyBorder="1" applyAlignment="1">
      <alignment horizontal="center" vertical="center"/>
      <protection/>
    </xf>
    <xf numFmtId="180" fontId="36" fillId="36" borderId="11" xfId="57" applyNumberFormat="1" applyFont="1" applyFill="1" applyBorder="1" applyAlignment="1">
      <alignment horizontal="center" vertical="center"/>
      <protection/>
    </xf>
    <xf numFmtId="3" fontId="51" fillId="36" borderId="11" xfId="67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2" fillId="0" borderId="0" xfId="61" applyNumberFormat="1" applyFont="1" applyFill="1" applyAlignment="1" applyProtection="1">
      <alignment horizont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80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30" fillId="37" borderId="13" xfId="67" applyFont="1" applyFill="1" applyBorder="1" applyAlignment="1">
      <alignment horizontal="center" vertical="center" wrapText="1"/>
      <protection/>
    </xf>
    <xf numFmtId="3" fontId="30" fillId="37" borderId="11" xfId="67" applyNumberFormat="1" applyFont="1" applyFill="1" applyBorder="1" applyAlignment="1">
      <alignment horizontal="center" vertical="center"/>
      <protection/>
    </xf>
    <xf numFmtId="180" fontId="30" fillId="37" borderId="12" xfId="67" applyNumberFormat="1" applyFont="1" applyFill="1" applyBorder="1" applyAlignment="1">
      <alignment horizontal="center" vertical="center"/>
      <protection/>
    </xf>
    <xf numFmtId="1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/>
      <protection locked="0"/>
    </xf>
    <xf numFmtId="180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2" fillId="38" borderId="11" xfId="61" applyNumberFormat="1" applyFont="1" applyFill="1" applyBorder="1" applyAlignment="1" applyProtection="1">
      <alignment horizontal="center" vertical="center"/>
      <protection locked="0"/>
    </xf>
    <xf numFmtId="181" fontId="15" fillId="38" borderId="11" xfId="61" applyNumberFormat="1" applyFont="1" applyFill="1" applyBorder="1" applyAlignment="1" applyProtection="1">
      <alignment horizontal="center" vertical="center"/>
      <protection locked="0"/>
    </xf>
    <xf numFmtId="180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181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8" borderId="16" xfId="61" applyNumberFormat="1" applyFont="1" applyFill="1" applyBorder="1" applyAlignment="1" applyProtection="1">
      <alignment horizontal="center" vertical="center"/>
      <protection locked="0"/>
    </xf>
    <xf numFmtId="3" fontId="15" fillId="39" borderId="11" xfId="61" applyNumberFormat="1" applyFont="1" applyFill="1" applyBorder="1" applyAlignment="1" applyProtection="1">
      <alignment horizontal="center" vertical="center"/>
      <protection locked="0"/>
    </xf>
    <xf numFmtId="180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9" borderId="11" xfId="63" applyNumberFormat="1" applyFont="1" applyFill="1" applyBorder="1" applyAlignment="1">
      <alignment horizontal="center" vertical="center" wrapText="1"/>
      <protection/>
    </xf>
    <xf numFmtId="181" fontId="17" fillId="39" borderId="11" xfId="61" applyNumberFormat="1" applyFont="1" applyFill="1" applyBorder="1" applyAlignment="1" applyProtection="1">
      <alignment horizontal="center" vertical="center"/>
      <protection locked="0"/>
    </xf>
    <xf numFmtId="181" fontId="17" fillId="38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/>
      <protection/>
    </xf>
    <xf numFmtId="3" fontId="17" fillId="39" borderId="16" xfId="61" applyNumberFormat="1" applyFont="1" applyFill="1" applyBorder="1" applyAlignment="1" applyProtection="1">
      <alignment horizontal="center" vertical="center"/>
      <protection locked="0"/>
    </xf>
    <xf numFmtId="3" fontId="50" fillId="33" borderId="11" xfId="67" applyNumberFormat="1" applyFont="1" applyFill="1" applyBorder="1" applyAlignment="1">
      <alignment horizontal="center" vertical="center"/>
      <protection/>
    </xf>
    <xf numFmtId="1" fontId="15" fillId="0" borderId="17" xfId="61" applyNumberFormat="1" applyFont="1" applyFill="1" applyBorder="1" applyAlignment="1" applyProtection="1">
      <alignment vertical="center" wrapText="1"/>
      <protection/>
    </xf>
    <xf numFmtId="180" fontId="17" fillId="4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NumberFormat="1" applyFont="1" applyBorder="1" applyAlignment="1">
      <alignment horizontal="center" vertical="center" wrapText="1"/>
      <protection/>
    </xf>
    <xf numFmtId="3" fontId="17" fillId="39" borderId="11" xfId="0" applyNumberFormat="1" applyFont="1" applyFill="1" applyBorder="1" applyAlignment="1">
      <alignment horizontal="center" vertical="center"/>
    </xf>
    <xf numFmtId="1" fontId="4" fillId="39" borderId="11" xfId="6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top" wrapText="1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49" fontId="33" fillId="0" borderId="11" xfId="57" applyNumberFormat="1" applyFont="1" applyFill="1" applyBorder="1" applyAlignment="1">
      <alignment horizontal="center" vertical="center" wrapText="1"/>
      <protection/>
    </xf>
    <xf numFmtId="0" fontId="92" fillId="41" borderId="11" xfId="0" applyFont="1" applyFill="1" applyBorder="1" applyAlignment="1">
      <alignment vertical="center" wrapText="1"/>
    </xf>
    <xf numFmtId="0" fontId="92" fillId="0" borderId="11" xfId="0" applyFont="1" applyBorder="1" applyAlignment="1">
      <alignment horizontal="left" vertical="center" indent="1"/>
    </xf>
    <xf numFmtId="0" fontId="21" fillId="0" borderId="0" xfId="57" applyFont="1">
      <alignment/>
      <protection/>
    </xf>
    <xf numFmtId="0" fontId="92" fillId="0" borderId="11" xfId="0" applyFont="1" applyBorder="1" applyAlignment="1">
      <alignment horizontal="left" vertical="center" wrapText="1" indent="1"/>
    </xf>
    <xf numFmtId="0" fontId="21" fillId="0" borderId="18" xfId="57" applyFont="1" applyBorder="1">
      <alignment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22" fillId="36" borderId="11" xfId="67" applyFont="1" applyFill="1" applyBorder="1" applyAlignment="1">
      <alignment horizontal="center" vertical="center" wrapText="1"/>
      <protection/>
    </xf>
    <xf numFmtId="180" fontId="22" fillId="36" borderId="11" xfId="67" applyNumberFormat="1" applyFont="1" applyFill="1" applyBorder="1" applyAlignment="1">
      <alignment horizontal="center" vertical="center" wrapText="1"/>
      <protection/>
    </xf>
    <xf numFmtId="0" fontId="32" fillId="0" borderId="11" xfId="67" applyFont="1" applyFill="1" applyBorder="1" applyAlignment="1">
      <alignment horizontal="left" vertical="center" wrapText="1"/>
      <protection/>
    </xf>
    <xf numFmtId="180" fontId="32" fillId="0" borderId="11" xfId="67" applyNumberFormat="1" applyFont="1" applyFill="1" applyBorder="1" applyAlignment="1">
      <alignment horizontal="center" vertical="center" wrapText="1"/>
      <protection/>
    </xf>
    <xf numFmtId="0" fontId="4" fillId="0" borderId="19" xfId="60" applyFont="1" applyBorder="1" applyAlignment="1">
      <alignment vertical="center" wrapText="1"/>
      <protection/>
    </xf>
    <xf numFmtId="0" fontId="6" fillId="0" borderId="2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10" fillId="0" borderId="16" xfId="60" applyFont="1" applyBorder="1" applyAlignment="1">
      <alignment vertical="center" wrapText="1"/>
      <protection/>
    </xf>
    <xf numFmtId="0" fontId="4" fillId="0" borderId="19" xfId="60" applyFont="1" applyBorder="1" applyAlignment="1">
      <alignment horizontal="left" vertical="center" wrapText="1" indent="1"/>
      <protection/>
    </xf>
    <xf numFmtId="0" fontId="6" fillId="0" borderId="21" xfId="60" applyFont="1" applyBorder="1" applyAlignment="1">
      <alignment vertical="center" wrapText="1"/>
      <protection/>
    </xf>
    <xf numFmtId="0" fontId="93" fillId="0" borderId="11" xfId="60" applyFont="1" applyFill="1" applyBorder="1" applyAlignment="1">
      <alignment horizontal="left" vertical="center" wrapText="1"/>
      <protection/>
    </xf>
    <xf numFmtId="0" fontId="4" fillId="0" borderId="20" xfId="60" applyFont="1" applyBorder="1" applyAlignment="1">
      <alignment vertical="center" wrapText="1"/>
      <protection/>
    </xf>
    <xf numFmtId="0" fontId="10" fillId="0" borderId="11" xfId="60" applyFont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10" fillId="0" borderId="11" xfId="60" applyFont="1" applyFill="1" applyBorder="1" applyAlignment="1">
      <alignment vertical="center" wrapText="1"/>
      <protection/>
    </xf>
    <xf numFmtId="0" fontId="4" fillId="0" borderId="20" xfId="60" applyFont="1" applyFill="1" applyBorder="1" applyAlignment="1">
      <alignment vertical="center" wrapText="1"/>
      <protection/>
    </xf>
    <xf numFmtId="0" fontId="4" fillId="0" borderId="21" xfId="60" applyFont="1" applyBorder="1" applyAlignment="1">
      <alignment vertical="center" wrapText="1"/>
      <protection/>
    </xf>
    <xf numFmtId="0" fontId="4" fillId="0" borderId="22" xfId="60" applyFont="1" applyBorder="1" applyAlignment="1">
      <alignment vertical="center" wrapText="1"/>
      <protection/>
    </xf>
    <xf numFmtId="0" fontId="13" fillId="0" borderId="0" xfId="60" applyFont="1">
      <alignment/>
      <protection/>
    </xf>
    <xf numFmtId="180" fontId="4" fillId="0" borderId="11" xfId="60" applyNumberFormat="1" applyFont="1" applyFill="1" applyBorder="1" applyAlignment="1">
      <alignment horizontal="center" vertical="center" wrapText="1"/>
      <protection/>
    </xf>
    <xf numFmtId="0" fontId="4" fillId="42" borderId="20" xfId="60" applyFont="1" applyFill="1" applyBorder="1" applyAlignment="1">
      <alignment vertical="center" wrapText="1"/>
      <protection/>
    </xf>
    <xf numFmtId="0" fontId="6" fillId="0" borderId="23" xfId="60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0" fontId="94" fillId="0" borderId="11" xfId="49" applyFont="1" applyFill="1" applyBorder="1" applyAlignment="1">
      <alignment vertical="center" wrapText="1"/>
      <protection/>
    </xf>
    <xf numFmtId="180" fontId="10" fillId="0" borderId="11" xfId="59" applyNumberFormat="1" applyFont="1" applyFill="1" applyBorder="1" applyAlignment="1">
      <alignment horizontal="center" vertical="center" wrapText="1"/>
      <protection/>
    </xf>
    <xf numFmtId="181" fontId="4" fillId="0" borderId="11" xfId="60" applyNumberFormat="1" applyFont="1" applyFill="1" applyBorder="1" applyAlignment="1">
      <alignment horizontal="center" vertical="center"/>
      <protection/>
    </xf>
    <xf numFmtId="181" fontId="10" fillId="0" borderId="11" xfId="60" applyNumberFormat="1" applyFont="1" applyFill="1" applyBorder="1" applyAlignment="1">
      <alignment horizontal="center" vertical="center"/>
      <protection/>
    </xf>
    <xf numFmtId="181" fontId="4" fillId="0" borderId="11" xfId="60" applyNumberFormat="1" applyFont="1" applyFill="1" applyBorder="1" applyAlignment="1">
      <alignment horizontal="center" vertical="center" wrapText="1"/>
      <protection/>
    </xf>
    <xf numFmtId="181" fontId="4" fillId="0" borderId="11" xfId="59" applyNumberFormat="1" applyFont="1" applyFill="1" applyBorder="1" applyAlignment="1">
      <alignment horizontal="center" vertical="center" wrapText="1"/>
      <protection/>
    </xf>
    <xf numFmtId="181" fontId="10" fillId="0" borderId="11" xfId="60" applyNumberFormat="1" applyFont="1" applyFill="1" applyBorder="1" applyAlignment="1">
      <alignment horizontal="center" vertical="center" wrapText="1"/>
      <protection/>
    </xf>
    <xf numFmtId="181" fontId="10" fillId="0" borderId="11" xfId="59" applyNumberFormat="1" applyFont="1" applyFill="1" applyBorder="1" applyAlignment="1">
      <alignment horizontal="center" vertical="center" wrapText="1"/>
      <protection/>
    </xf>
    <xf numFmtId="181" fontId="54" fillId="0" borderId="11" xfId="59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/>
      <protection/>
    </xf>
    <xf numFmtId="1" fontId="10" fillId="0" borderId="11" xfId="60" applyNumberFormat="1" applyFont="1" applyFill="1" applyBorder="1" applyAlignment="1">
      <alignment horizontal="center" vertical="center"/>
      <protection/>
    </xf>
    <xf numFmtId="181" fontId="10" fillId="0" borderId="11" xfId="59" applyNumberFormat="1" applyFont="1" applyFill="1" applyBorder="1" applyAlignment="1">
      <alignment horizontal="center" vertical="center"/>
      <protection/>
    </xf>
    <xf numFmtId="1" fontId="10" fillId="0" borderId="11" xfId="59" applyNumberFormat="1" applyFont="1" applyFill="1" applyBorder="1" applyAlignment="1">
      <alignment horizontal="center" vertical="center"/>
      <protection/>
    </xf>
    <xf numFmtId="3" fontId="10" fillId="0" borderId="11" xfId="59" applyNumberFormat="1" applyFont="1" applyFill="1" applyBorder="1" applyAlignment="1">
      <alignment horizontal="center" vertical="center"/>
      <protection/>
    </xf>
    <xf numFmtId="0" fontId="10" fillId="0" borderId="11" xfId="59" applyFont="1" applyFill="1" applyBorder="1" applyAlignment="1">
      <alignment horizontal="center" vertical="center"/>
      <protection/>
    </xf>
    <xf numFmtId="3" fontId="33" fillId="0" borderId="11" xfId="67" applyNumberFormat="1" applyFont="1" applyFill="1" applyBorder="1" applyAlignment="1">
      <alignment horizontal="center" vertical="center"/>
      <protection/>
    </xf>
    <xf numFmtId="180" fontId="33" fillId="0" borderId="12" xfId="67" applyNumberFormat="1" applyFont="1" applyFill="1" applyBorder="1" applyAlignment="1">
      <alignment horizontal="center" vertical="center"/>
      <protection/>
    </xf>
    <xf numFmtId="181" fontId="92" fillId="0" borderId="11" xfId="0" applyNumberFormat="1" applyFont="1" applyBorder="1" applyAlignment="1">
      <alignment horizontal="right" vertical="center"/>
    </xf>
    <xf numFmtId="181" fontId="21" fillId="0" borderId="11" xfId="57" applyNumberFormat="1" applyFont="1" applyFill="1" applyBorder="1">
      <alignment/>
      <protection/>
    </xf>
    <xf numFmtId="181" fontId="21" fillId="0" borderId="11" xfId="57" applyNumberFormat="1" applyFont="1" applyBorder="1">
      <alignment/>
      <protection/>
    </xf>
    <xf numFmtId="181" fontId="43" fillId="43" borderId="11" xfId="57" applyNumberFormat="1" applyFont="1" applyFill="1" applyBorder="1" applyAlignment="1">
      <alignment horizontal="center" vertical="center"/>
      <protection/>
    </xf>
    <xf numFmtId="180" fontId="43" fillId="43" borderId="11" xfId="57" applyNumberFormat="1" applyFont="1" applyFill="1" applyBorder="1" applyAlignment="1">
      <alignment horizontal="center" vertical="center" wrapText="1"/>
      <protection/>
    </xf>
    <xf numFmtId="180" fontId="43" fillId="43" borderId="11" xfId="56" applyNumberFormat="1" applyFont="1" applyFill="1" applyBorder="1" applyAlignment="1">
      <alignment horizontal="center" vertical="center" wrapText="1"/>
      <protection/>
    </xf>
    <xf numFmtId="0" fontId="95" fillId="44" borderId="11" xfId="57" applyFont="1" applyFill="1" applyBorder="1" applyAlignment="1">
      <alignment horizontal="left" wrapText="1"/>
      <protection/>
    </xf>
    <xf numFmtId="181" fontId="96" fillId="44" borderId="11" xfId="57" applyNumberFormat="1" applyFont="1" applyFill="1" applyBorder="1" applyAlignment="1">
      <alignment horizontal="center" wrapText="1"/>
      <protection/>
    </xf>
    <xf numFmtId="180" fontId="95" fillId="44" borderId="11" xfId="57" applyNumberFormat="1" applyFont="1" applyFill="1" applyBorder="1" applyAlignment="1">
      <alignment horizont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0" xfId="65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11" xfId="67" applyFont="1" applyFill="1" applyBorder="1" applyAlignment="1">
      <alignment horizontal="center"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24" xfId="67" applyFont="1" applyFill="1" applyBorder="1" applyAlignment="1">
      <alignment horizontal="center"/>
      <protection/>
    </xf>
    <xf numFmtId="0" fontId="25" fillId="0" borderId="13" xfId="67" applyFont="1" applyFill="1" applyBorder="1" applyAlignment="1">
      <alignment horizontal="center"/>
      <protection/>
    </xf>
    <xf numFmtId="49" fontId="36" fillId="0" borderId="25" xfId="64" applyNumberFormat="1" applyFont="1" applyBorder="1" applyAlignment="1">
      <alignment horizontal="center" vertical="center" wrapText="1"/>
      <protection/>
    </xf>
    <xf numFmtId="0" fontId="22" fillId="0" borderId="25" xfId="67" applyFont="1" applyFill="1" applyBorder="1" applyAlignment="1">
      <alignment horizontal="center" vertical="center" wrapText="1"/>
      <protection/>
    </xf>
    <xf numFmtId="0" fontId="22" fillId="0" borderId="26" xfId="67" applyFont="1" applyFill="1" applyBorder="1" applyAlignment="1">
      <alignment horizontal="center" vertical="center" wrapText="1"/>
      <protection/>
    </xf>
    <xf numFmtId="0" fontId="53" fillId="0" borderId="16" xfId="60" applyFont="1" applyFill="1" applyBorder="1" applyAlignment="1">
      <alignment horizontal="center" vertical="center"/>
      <protection/>
    </xf>
    <xf numFmtId="0" fontId="53" fillId="0" borderId="15" xfId="60" applyFont="1" applyFill="1" applyBorder="1" applyAlignment="1">
      <alignment horizontal="center" vertical="center"/>
      <protection/>
    </xf>
    <xf numFmtId="0" fontId="10" fillId="0" borderId="27" xfId="58" applyFont="1" applyFill="1" applyBorder="1" applyAlignment="1">
      <alignment horizontal="left" vertical="center" wrapText="1"/>
      <protection/>
    </xf>
    <xf numFmtId="165" fontId="53" fillId="0" borderId="16" xfId="60" applyNumberFormat="1" applyFont="1" applyFill="1" applyBorder="1" applyAlignment="1">
      <alignment horizontal="center" vertical="center"/>
      <protection/>
    </xf>
    <xf numFmtId="165" fontId="10" fillId="0" borderId="16" xfId="59" applyNumberFormat="1" applyFont="1" applyFill="1" applyBorder="1" applyAlignment="1">
      <alignment horizontal="center" vertical="center"/>
      <protection/>
    </xf>
    <xf numFmtId="0" fontId="10" fillId="0" borderId="15" xfId="59" applyNumberFormat="1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5" xfId="59" applyFont="1" applyFill="1" applyBorder="1" applyAlignment="1">
      <alignment horizontal="center" vertical="center"/>
      <protection/>
    </xf>
    <xf numFmtId="181" fontId="10" fillId="0" borderId="11" xfId="60" applyNumberFormat="1" applyFont="1" applyFill="1" applyBorder="1" applyAlignment="1">
      <alignment horizontal="center" vertical="center"/>
      <protection/>
    </xf>
    <xf numFmtId="0" fontId="37" fillId="0" borderId="28" xfId="60" applyFont="1" applyFill="1" applyBorder="1" applyAlignment="1">
      <alignment horizontal="center" vertical="center" wrapText="1"/>
      <protection/>
    </xf>
    <xf numFmtId="0" fontId="37" fillId="0" borderId="27" xfId="60" applyFont="1" applyFill="1" applyBorder="1" applyAlignment="1">
      <alignment horizontal="center" vertical="center" wrapText="1"/>
      <protection/>
    </xf>
    <xf numFmtId="0" fontId="37" fillId="0" borderId="29" xfId="60" applyFont="1" applyFill="1" applyBorder="1" applyAlignment="1">
      <alignment horizontal="center" vertical="center" wrapText="1"/>
      <protection/>
    </xf>
    <xf numFmtId="0" fontId="37" fillId="0" borderId="30" xfId="60" applyFont="1" applyFill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0" fontId="37" fillId="0" borderId="31" xfId="60" applyFont="1" applyFill="1" applyBorder="1" applyAlignment="1">
      <alignment horizontal="center" vertical="center" wrapText="1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20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32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28" xfId="61" applyNumberFormat="1" applyFont="1" applyFill="1" applyBorder="1" applyAlignment="1" applyProtection="1">
      <alignment horizontal="center" vertical="center" wrapText="1"/>
      <protection/>
    </xf>
    <xf numFmtId="1" fontId="14" fillId="0" borderId="27" xfId="61" applyNumberFormat="1" applyFont="1" applyFill="1" applyBorder="1" applyAlignment="1" applyProtection="1">
      <alignment horizontal="center" vertical="center" wrapText="1"/>
      <protection/>
    </xf>
    <xf numFmtId="1" fontId="14" fillId="0" borderId="29" xfId="61" applyNumberFormat="1" applyFont="1" applyFill="1" applyBorder="1" applyAlignment="1" applyProtection="1">
      <alignment horizontal="center" vertical="center" wrapText="1"/>
      <protection/>
    </xf>
    <xf numFmtId="1" fontId="14" fillId="0" borderId="33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34" xfId="61" applyNumberFormat="1" applyFont="1" applyFill="1" applyBorder="1" applyAlignment="1" applyProtection="1">
      <alignment horizontal="center" vertical="center" wrapText="1"/>
      <protection/>
    </xf>
    <xf numFmtId="1" fontId="14" fillId="0" borderId="3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1" xfId="61" applyNumberFormat="1" applyFont="1" applyFill="1" applyBorder="1" applyAlignment="1" applyProtection="1">
      <alignment horizontal="center" vertical="center" wrapText="1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29" xfId="61" applyNumberFormat="1" applyFont="1" applyFill="1" applyBorder="1" applyAlignment="1" applyProtection="1">
      <alignment horizontal="center" vertical="center" wrapText="1"/>
      <protection/>
    </xf>
    <xf numFmtId="1" fontId="13" fillId="0" borderId="30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1" xfId="61" applyNumberFormat="1" applyFont="1" applyFill="1" applyBorder="1" applyAlignment="1" applyProtection="1">
      <alignment horizontal="center" vertical="center" wrapText="1"/>
      <protection/>
    </xf>
    <xf numFmtId="1" fontId="13" fillId="0" borderId="3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34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/>
      <protection/>
    </xf>
    <xf numFmtId="1" fontId="2" fillId="0" borderId="35" xfId="61" applyNumberFormat="1" applyFont="1" applyFill="1" applyBorder="1" applyAlignment="1" applyProtection="1">
      <alignment horizontal="center"/>
      <protection/>
    </xf>
    <xf numFmtId="1" fontId="2" fillId="0" borderId="20" xfId="61" applyNumberFormat="1" applyFont="1" applyFill="1" applyBorder="1" applyAlignment="1" applyProtection="1">
      <alignment horizontal="center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 vertical="center" wrapText="1"/>
      <protection/>
    </xf>
    <xf numFmtId="1" fontId="2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28" xfId="61" applyNumberFormat="1" applyFont="1" applyFill="1" applyBorder="1" applyAlignment="1" applyProtection="1">
      <alignment horizontal="center" vertical="center" wrapText="1"/>
      <protection/>
    </xf>
    <xf numFmtId="1" fontId="16" fillId="0" borderId="29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6" fillId="0" borderId="16" xfId="61" applyNumberFormat="1" applyFont="1" applyFill="1" applyBorder="1" applyAlignment="1" applyProtection="1">
      <alignment horizontal="center" vertical="center" wrapText="1"/>
      <protection/>
    </xf>
    <xf numFmtId="1" fontId="16" fillId="0" borderId="15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2"/>
  <sheetViews>
    <sheetView view="pageBreakPreview" zoomScale="77" zoomScaleSheetLayoutView="77" zoomScalePageLayoutView="0" workbookViewId="0" topLeftCell="A22">
      <selection activeCell="D41" sqref="D41"/>
    </sheetView>
  </sheetViews>
  <sheetFormatPr defaultColWidth="10.28125" defaultRowHeight="15"/>
  <cols>
    <col min="1" max="1" width="59.28125" style="57" customWidth="1"/>
    <col min="2" max="2" width="24.7109375" style="60" customWidth="1"/>
    <col min="3" max="3" width="24.140625" style="60" customWidth="1"/>
    <col min="4" max="237" width="7.8515625" style="57" customWidth="1"/>
    <col min="238" max="238" width="39.28125" style="57" customWidth="1"/>
    <col min="239" max="16384" width="10.28125" style="57" customWidth="1"/>
  </cols>
  <sheetData>
    <row r="1" spans="1:3" ht="49.5" customHeight="1">
      <c r="A1" s="215" t="s">
        <v>192</v>
      </c>
      <c r="B1" s="215"/>
      <c r="C1" s="215"/>
    </row>
    <row r="2" spans="1:3" ht="15.75" customHeight="1">
      <c r="A2" s="216" t="s">
        <v>94</v>
      </c>
      <c r="B2" s="216"/>
      <c r="C2" s="216"/>
    </row>
    <row r="3" spans="1:3" s="59" customFormat="1" ht="24.75" customHeight="1">
      <c r="A3" s="155"/>
      <c r="B3" s="214" t="s">
        <v>153</v>
      </c>
      <c r="C3" s="214"/>
    </row>
    <row r="4" spans="1:3" s="59" customFormat="1" ht="27" customHeight="1">
      <c r="A4" s="156"/>
      <c r="B4" s="157" t="s">
        <v>193</v>
      </c>
      <c r="C4" s="157" t="s">
        <v>194</v>
      </c>
    </row>
    <row r="5" spans="1:3" s="59" customFormat="1" ht="39" customHeight="1">
      <c r="A5" s="158" t="s">
        <v>138</v>
      </c>
      <c r="B5" s="205" t="s">
        <v>150</v>
      </c>
      <c r="C5" s="205">
        <v>732.7</v>
      </c>
    </row>
    <row r="6" spans="1:5" s="160" customFormat="1" ht="19.5" customHeight="1">
      <c r="A6" s="159" t="s">
        <v>139</v>
      </c>
      <c r="B6" s="205"/>
      <c r="C6" s="205"/>
      <c r="E6" s="160" t="s">
        <v>3</v>
      </c>
    </row>
    <row r="7" spans="1:3" s="160" customFormat="1" ht="19.5" customHeight="1">
      <c r="A7" s="159" t="s">
        <v>140</v>
      </c>
      <c r="B7" s="205">
        <v>728</v>
      </c>
      <c r="C7" s="205">
        <v>730.9</v>
      </c>
    </row>
    <row r="8" spans="1:3" s="160" customFormat="1" ht="19.5" customHeight="1">
      <c r="A8" s="161" t="s">
        <v>141</v>
      </c>
      <c r="B8" s="205">
        <v>705.3</v>
      </c>
      <c r="C8" s="205">
        <v>707.8</v>
      </c>
    </row>
    <row r="9" spans="1:3" s="59" customFormat="1" ht="41.25" customHeight="1">
      <c r="A9" s="158" t="s">
        <v>142</v>
      </c>
      <c r="B9" s="205" t="s">
        <v>150</v>
      </c>
      <c r="C9" s="205">
        <v>661.4</v>
      </c>
    </row>
    <row r="10" spans="1:3" s="160" customFormat="1" ht="19.5" customHeight="1">
      <c r="A10" s="159" t="s">
        <v>143</v>
      </c>
      <c r="B10" s="205"/>
      <c r="C10" s="205"/>
    </row>
    <row r="11" spans="1:3" s="160" customFormat="1" ht="19.5" customHeight="1">
      <c r="A11" s="159" t="s">
        <v>140</v>
      </c>
      <c r="B11" s="205">
        <v>652.8</v>
      </c>
      <c r="C11" s="205">
        <v>659.6</v>
      </c>
    </row>
    <row r="12" spans="1:3" s="160" customFormat="1" ht="19.5" customHeight="1">
      <c r="A12" s="161" t="s">
        <v>141</v>
      </c>
      <c r="B12" s="205">
        <v>630.1</v>
      </c>
      <c r="C12" s="205">
        <v>636.5</v>
      </c>
    </row>
    <row r="13" spans="1:3" ht="39.75" customHeight="1">
      <c r="A13" s="158" t="s">
        <v>151</v>
      </c>
      <c r="B13" s="205" t="s">
        <v>150</v>
      </c>
      <c r="C13" s="205">
        <v>71.3</v>
      </c>
    </row>
    <row r="14" spans="1:3" s="160" customFormat="1" ht="19.5" customHeight="1">
      <c r="A14" s="159" t="s">
        <v>143</v>
      </c>
      <c r="B14" s="206"/>
      <c r="C14" s="206"/>
    </row>
    <row r="15" spans="1:3" s="160" customFormat="1" ht="19.5" customHeight="1">
      <c r="A15" s="159" t="s">
        <v>140</v>
      </c>
      <c r="B15" s="205">
        <v>75.2</v>
      </c>
      <c r="C15" s="205">
        <v>71.3</v>
      </c>
    </row>
    <row r="16" spans="1:4" s="160" customFormat="1" ht="19.5" customHeight="1">
      <c r="A16" s="161" t="s">
        <v>141</v>
      </c>
      <c r="B16" s="205">
        <v>75.2</v>
      </c>
      <c r="C16" s="205">
        <v>71.3</v>
      </c>
      <c r="D16" s="162"/>
    </row>
    <row r="17" spans="1:3" ht="36.75" customHeight="1">
      <c r="A17" s="158" t="s">
        <v>152</v>
      </c>
      <c r="B17" s="205" t="s">
        <v>150</v>
      </c>
      <c r="C17" s="205">
        <v>578.1</v>
      </c>
    </row>
    <row r="18" spans="1:3" s="160" customFormat="1" ht="19.5" customHeight="1">
      <c r="A18" s="159" t="s">
        <v>144</v>
      </c>
      <c r="B18" s="207"/>
      <c r="C18" s="207"/>
    </row>
    <row r="19" spans="1:3" s="160" customFormat="1" ht="19.5" customHeight="1">
      <c r="A19" s="159" t="s">
        <v>140</v>
      </c>
      <c r="B19" s="205">
        <v>421.2</v>
      </c>
      <c r="C19" s="205">
        <v>409</v>
      </c>
    </row>
    <row r="20" spans="1:3" s="160" customFormat="1" ht="19.5" customHeight="1">
      <c r="A20" s="161" t="s">
        <v>141</v>
      </c>
      <c r="B20" s="205">
        <v>247.6</v>
      </c>
      <c r="C20" s="205">
        <v>231.8</v>
      </c>
    </row>
    <row r="21" spans="1:3" ht="38.25" customHeight="1">
      <c r="A21" s="158" t="s">
        <v>145</v>
      </c>
      <c r="B21" s="205"/>
      <c r="C21" s="205"/>
    </row>
    <row r="22" spans="1:3" s="160" customFormat="1" ht="19.5" customHeight="1">
      <c r="A22" s="159" t="s">
        <v>146</v>
      </c>
      <c r="B22" s="205" t="s">
        <v>150</v>
      </c>
      <c r="C22" s="205">
        <v>55.9</v>
      </c>
    </row>
    <row r="23" spans="1:3" s="160" customFormat="1" ht="19.5" customHeight="1">
      <c r="A23" s="159" t="s">
        <v>147</v>
      </c>
      <c r="B23" s="205">
        <v>63.3</v>
      </c>
      <c r="C23" s="205">
        <v>64.1</v>
      </c>
    </row>
    <row r="24" spans="1:3" s="160" customFormat="1" ht="19.5" customHeight="1">
      <c r="A24" s="161" t="s">
        <v>141</v>
      </c>
      <c r="B24" s="205">
        <v>74</v>
      </c>
      <c r="C24" s="205">
        <v>75.3</v>
      </c>
    </row>
    <row r="25" spans="1:3" ht="49.5" customHeight="1">
      <c r="A25" s="158" t="s">
        <v>148</v>
      </c>
      <c r="B25" s="205"/>
      <c r="C25" s="205"/>
    </row>
    <row r="26" spans="1:3" s="160" customFormat="1" ht="19.5" customHeight="1">
      <c r="A26" s="159" t="s">
        <v>146</v>
      </c>
      <c r="B26" s="205" t="s">
        <v>150</v>
      </c>
      <c r="C26" s="205">
        <v>50.5</v>
      </c>
    </row>
    <row r="27" spans="1:3" s="160" customFormat="1" ht="19.5" customHeight="1">
      <c r="A27" s="159" t="s">
        <v>147</v>
      </c>
      <c r="B27" s="205">
        <v>56.8</v>
      </c>
      <c r="C27" s="205">
        <v>57.9</v>
      </c>
    </row>
    <row r="28" spans="1:3" s="160" customFormat="1" ht="19.5" customHeight="1">
      <c r="A28" s="161" t="s">
        <v>141</v>
      </c>
      <c r="B28" s="205">
        <v>66.1</v>
      </c>
      <c r="C28" s="205">
        <v>67.7</v>
      </c>
    </row>
    <row r="29" spans="1:3" ht="49.5" customHeight="1">
      <c r="A29" s="158" t="s">
        <v>149</v>
      </c>
      <c r="B29" s="205"/>
      <c r="C29" s="205"/>
    </row>
    <row r="30" spans="1:3" s="160" customFormat="1" ht="19.5" customHeight="1">
      <c r="A30" s="159" t="s">
        <v>146</v>
      </c>
      <c r="B30" s="205" t="s">
        <v>150</v>
      </c>
      <c r="C30" s="205">
        <v>9.7</v>
      </c>
    </row>
    <row r="31" spans="1:3" s="160" customFormat="1" ht="19.5" customHeight="1">
      <c r="A31" s="159" t="s">
        <v>147</v>
      </c>
      <c r="B31" s="205">
        <v>10.3</v>
      </c>
      <c r="C31" s="205">
        <v>9.8</v>
      </c>
    </row>
    <row r="32" spans="1:3" s="160" customFormat="1" ht="19.5" customHeight="1">
      <c r="A32" s="161" t="s">
        <v>141</v>
      </c>
      <c r="B32" s="205">
        <v>10.7</v>
      </c>
      <c r="C32" s="205">
        <v>10.1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L17" sqref="L17"/>
    </sheetView>
  </sheetViews>
  <sheetFormatPr defaultColWidth="8.28125" defaultRowHeight="15"/>
  <cols>
    <col min="1" max="1" width="20.8515625" style="62" customWidth="1"/>
    <col min="2" max="2" width="16.421875" style="62" customWidth="1"/>
    <col min="3" max="3" width="14.421875" style="62" customWidth="1"/>
    <col min="4" max="4" width="14.00390625" style="62" customWidth="1"/>
    <col min="5" max="5" width="13.28125" style="62" customWidth="1"/>
    <col min="6" max="6" width="12.7109375" style="62" customWidth="1"/>
    <col min="7" max="7" width="12.00390625" style="62" customWidth="1"/>
    <col min="8" max="8" width="12.57421875" style="62" customWidth="1"/>
    <col min="9" max="9" width="13.7109375" style="62" customWidth="1"/>
    <col min="10" max="10" width="9.140625" style="63" customWidth="1"/>
    <col min="11" max="252" width="9.140625" style="62" customWidth="1"/>
    <col min="253" max="253" width="18.57421875" style="62" customWidth="1"/>
    <col min="254" max="254" width="11.57421875" style="62" customWidth="1"/>
    <col min="255" max="255" width="11.00390625" style="62" customWidth="1"/>
    <col min="256" max="16384" width="8.28125" style="62" customWidth="1"/>
  </cols>
  <sheetData>
    <row r="1" spans="1:9" s="61" customFormat="1" ht="18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</row>
    <row r="2" spans="1:9" s="61" customFormat="1" ht="18.75" customHeight="1">
      <c r="A2" s="217" t="s">
        <v>211</v>
      </c>
      <c r="B2" s="217"/>
      <c r="C2" s="217"/>
      <c r="D2" s="217"/>
      <c r="E2" s="217"/>
      <c r="F2" s="217"/>
      <c r="G2" s="217"/>
      <c r="H2" s="217"/>
      <c r="I2" s="217"/>
    </row>
    <row r="3" spans="1:9" s="61" customFormat="1" ht="14.25" customHeight="1">
      <c r="A3" s="218" t="s">
        <v>155</v>
      </c>
      <c r="B3" s="218"/>
      <c r="C3" s="218"/>
      <c r="D3" s="218"/>
      <c r="E3" s="218"/>
      <c r="F3" s="218"/>
      <c r="G3" s="218"/>
      <c r="H3" s="218"/>
      <c r="I3" s="218"/>
    </row>
    <row r="4" spans="1:9" s="61" customFormat="1" ht="9" customHeight="1" hidden="1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8" customHeight="1">
      <c r="A5" s="58" t="s">
        <v>75</v>
      </c>
      <c r="F5" s="220"/>
      <c r="G5" s="220"/>
      <c r="H5" s="220"/>
      <c r="I5" s="220"/>
    </row>
    <row r="6" spans="1:9" s="64" customFormat="1" ht="16.5" customHeight="1">
      <c r="A6" s="221"/>
      <c r="B6" s="222" t="s">
        <v>76</v>
      </c>
      <c r="C6" s="222"/>
      <c r="D6" s="222" t="s">
        <v>77</v>
      </c>
      <c r="E6" s="222"/>
      <c r="F6" s="222" t="s">
        <v>78</v>
      </c>
      <c r="G6" s="222"/>
      <c r="H6" s="222" t="s">
        <v>79</v>
      </c>
      <c r="I6" s="222"/>
    </row>
    <row r="7" spans="1:9" s="65" customFormat="1" ht="27.75" customHeight="1">
      <c r="A7" s="221"/>
      <c r="B7" s="71" t="s">
        <v>99</v>
      </c>
      <c r="C7" s="71" t="s">
        <v>132</v>
      </c>
      <c r="D7" s="71" t="s">
        <v>99</v>
      </c>
      <c r="E7" s="71" t="s">
        <v>132</v>
      </c>
      <c r="F7" s="71" t="s">
        <v>99</v>
      </c>
      <c r="G7" s="71" t="s">
        <v>132</v>
      </c>
      <c r="H7" s="71" t="s">
        <v>99</v>
      </c>
      <c r="I7" s="71" t="s">
        <v>132</v>
      </c>
    </row>
    <row r="8" spans="1:9" s="64" customFormat="1" ht="12.75" customHeight="1">
      <c r="A8" s="66"/>
      <c r="B8" s="219" t="s">
        <v>80</v>
      </c>
      <c r="C8" s="219"/>
      <c r="D8" s="219" t="s">
        <v>81</v>
      </c>
      <c r="E8" s="219"/>
      <c r="F8" s="219" t="s">
        <v>80</v>
      </c>
      <c r="G8" s="219"/>
      <c r="H8" s="219" t="s">
        <v>81</v>
      </c>
      <c r="I8" s="219"/>
    </row>
    <row r="9" spans="1:9" s="67" customFormat="1" ht="18" customHeight="1">
      <c r="A9" s="99" t="s">
        <v>19</v>
      </c>
      <c r="B9" s="209">
        <v>16283.2</v>
      </c>
      <c r="C9" s="210">
        <v>16485.6</v>
      </c>
      <c r="D9" s="208">
        <v>56.8</v>
      </c>
      <c r="E9" s="208">
        <v>57.9</v>
      </c>
      <c r="F9" s="210">
        <v>1600.4</v>
      </c>
      <c r="G9" s="210">
        <v>1528.4</v>
      </c>
      <c r="H9" s="208">
        <v>8.9</v>
      </c>
      <c r="I9" s="208">
        <v>8.4</v>
      </c>
    </row>
    <row r="10" spans="1:9" ht="15.75" customHeight="1">
      <c r="A10" s="100" t="s">
        <v>20</v>
      </c>
      <c r="B10" s="101">
        <v>652.8</v>
      </c>
      <c r="C10" s="101">
        <v>659.6</v>
      </c>
      <c r="D10" s="101">
        <v>56.8</v>
      </c>
      <c r="E10" s="101">
        <v>57.9</v>
      </c>
      <c r="F10" s="102">
        <v>75.2</v>
      </c>
      <c r="G10" s="102">
        <v>71.3</v>
      </c>
      <c r="H10" s="101">
        <v>10.3</v>
      </c>
      <c r="I10" s="101">
        <v>9.8</v>
      </c>
    </row>
    <row r="11" spans="1:9" ht="15.75" customHeight="1">
      <c r="A11" s="211" t="s">
        <v>21</v>
      </c>
      <c r="B11" s="212">
        <v>364.2</v>
      </c>
      <c r="C11" s="212">
        <v>369.9</v>
      </c>
      <c r="D11" s="212">
        <v>48.6</v>
      </c>
      <c r="E11" s="212">
        <v>49.5</v>
      </c>
      <c r="F11" s="213">
        <v>54.4</v>
      </c>
      <c r="G11" s="213">
        <v>52.1</v>
      </c>
      <c r="H11" s="212">
        <v>13</v>
      </c>
      <c r="I11" s="212">
        <v>12.3</v>
      </c>
    </row>
    <row r="12" spans="1:9" ht="15.75" customHeight="1">
      <c r="A12" s="211" t="s">
        <v>22</v>
      </c>
      <c r="B12" s="212">
        <v>1400</v>
      </c>
      <c r="C12" s="212">
        <v>1404</v>
      </c>
      <c r="D12" s="212">
        <v>58.5</v>
      </c>
      <c r="E12" s="212">
        <v>59</v>
      </c>
      <c r="F12" s="213">
        <v>125.8</v>
      </c>
      <c r="G12" s="213">
        <v>124.1</v>
      </c>
      <c r="H12" s="212">
        <v>8.2</v>
      </c>
      <c r="I12" s="212">
        <v>8.1</v>
      </c>
    </row>
    <row r="13" spans="1:9" ht="15.75" customHeight="1">
      <c r="A13" s="211" t="s">
        <v>23</v>
      </c>
      <c r="B13" s="212">
        <v>737.1</v>
      </c>
      <c r="C13" s="212">
        <v>742.1</v>
      </c>
      <c r="D13" s="212">
        <v>49.7</v>
      </c>
      <c r="E13" s="212">
        <v>50.6</v>
      </c>
      <c r="F13" s="213">
        <v>125.3</v>
      </c>
      <c r="G13" s="213">
        <v>121.8</v>
      </c>
      <c r="H13" s="212">
        <v>14.5</v>
      </c>
      <c r="I13" s="212">
        <v>14.1</v>
      </c>
    </row>
    <row r="14" spans="1:9" ht="15.75" customHeight="1">
      <c r="A14" s="211" t="s">
        <v>24</v>
      </c>
      <c r="B14" s="212">
        <v>482.5</v>
      </c>
      <c r="C14" s="212">
        <v>493.8</v>
      </c>
      <c r="D14" s="212">
        <v>53.7</v>
      </c>
      <c r="E14" s="212">
        <v>55.4</v>
      </c>
      <c r="F14" s="213">
        <v>60.1</v>
      </c>
      <c r="G14" s="213">
        <v>58.2</v>
      </c>
      <c r="H14" s="212">
        <v>11.1</v>
      </c>
      <c r="I14" s="212">
        <v>10.5</v>
      </c>
    </row>
    <row r="15" spans="1:9" ht="15.75" customHeight="1">
      <c r="A15" s="211" t="s">
        <v>25</v>
      </c>
      <c r="B15" s="212">
        <v>497.2</v>
      </c>
      <c r="C15" s="212">
        <v>502.8</v>
      </c>
      <c r="D15" s="212">
        <v>54</v>
      </c>
      <c r="E15" s="212">
        <v>54.7</v>
      </c>
      <c r="F15" s="213">
        <v>54.5</v>
      </c>
      <c r="G15" s="213">
        <v>53.7</v>
      </c>
      <c r="H15" s="212">
        <v>9.9</v>
      </c>
      <c r="I15" s="212">
        <v>9.6</v>
      </c>
    </row>
    <row r="16" spans="1:9" ht="15.75" customHeight="1">
      <c r="A16" s="211" t="s">
        <v>26</v>
      </c>
      <c r="B16" s="212">
        <v>720.4</v>
      </c>
      <c r="C16" s="212">
        <v>727.6</v>
      </c>
      <c r="D16" s="212">
        <v>55.8</v>
      </c>
      <c r="E16" s="212">
        <v>57</v>
      </c>
      <c r="F16" s="213">
        <v>85.8</v>
      </c>
      <c r="G16" s="213">
        <v>83</v>
      </c>
      <c r="H16" s="212">
        <v>10.6</v>
      </c>
      <c r="I16" s="212">
        <v>10.2</v>
      </c>
    </row>
    <row r="17" spans="1:9" ht="15.75" customHeight="1">
      <c r="A17" s="211" t="s">
        <v>27</v>
      </c>
      <c r="B17" s="212">
        <v>551.2</v>
      </c>
      <c r="C17" s="212">
        <v>563.4</v>
      </c>
      <c r="D17" s="212">
        <v>54.2</v>
      </c>
      <c r="E17" s="212">
        <v>55.5</v>
      </c>
      <c r="F17" s="213">
        <v>51.2</v>
      </c>
      <c r="G17" s="213">
        <v>48.8</v>
      </c>
      <c r="H17" s="212">
        <v>8.5</v>
      </c>
      <c r="I17" s="212">
        <v>8</v>
      </c>
    </row>
    <row r="18" spans="1:9" ht="15.75" customHeight="1">
      <c r="A18" s="211" t="s">
        <v>82</v>
      </c>
      <c r="B18" s="212">
        <v>756.6</v>
      </c>
      <c r="C18" s="212">
        <v>763.3</v>
      </c>
      <c r="D18" s="212">
        <v>58.6</v>
      </c>
      <c r="E18" s="212">
        <v>58.7</v>
      </c>
      <c r="F18" s="213">
        <v>52.2</v>
      </c>
      <c r="G18" s="213">
        <v>51.2</v>
      </c>
      <c r="H18" s="212">
        <v>6.5</v>
      </c>
      <c r="I18" s="212">
        <v>6.3</v>
      </c>
    </row>
    <row r="19" spans="1:9" ht="15.75" customHeight="1">
      <c r="A19" s="211" t="s">
        <v>28</v>
      </c>
      <c r="B19" s="212">
        <v>376.6</v>
      </c>
      <c r="C19" s="212">
        <v>379.7</v>
      </c>
      <c r="D19" s="212">
        <v>53.9</v>
      </c>
      <c r="E19" s="212">
        <v>54.9</v>
      </c>
      <c r="F19" s="213">
        <v>54.2</v>
      </c>
      <c r="G19" s="213">
        <v>52.1</v>
      </c>
      <c r="H19" s="212">
        <v>12.6</v>
      </c>
      <c r="I19" s="212">
        <v>12.1</v>
      </c>
    </row>
    <row r="20" spans="1:9" ht="15.75" customHeight="1">
      <c r="A20" s="211" t="s">
        <v>29</v>
      </c>
      <c r="B20" s="212">
        <v>289.4</v>
      </c>
      <c r="C20" s="212">
        <v>294.7</v>
      </c>
      <c r="D20" s="212">
        <v>55.2</v>
      </c>
      <c r="E20" s="212">
        <v>57</v>
      </c>
      <c r="F20" s="213">
        <v>58.2</v>
      </c>
      <c r="G20" s="213">
        <v>53.3</v>
      </c>
      <c r="H20" s="212">
        <v>16.7</v>
      </c>
      <c r="I20" s="212">
        <v>15.3</v>
      </c>
    </row>
    <row r="21" spans="1:9" ht="15.75" customHeight="1">
      <c r="A21" s="211" t="s">
        <v>30</v>
      </c>
      <c r="B21" s="212">
        <v>1042.9</v>
      </c>
      <c r="C21" s="212">
        <v>1058.1</v>
      </c>
      <c r="D21" s="212">
        <v>55.9</v>
      </c>
      <c r="E21" s="212">
        <v>56.9</v>
      </c>
      <c r="F21" s="213">
        <v>88.3</v>
      </c>
      <c r="G21" s="213">
        <v>84.7</v>
      </c>
      <c r="H21" s="212">
        <v>7.8</v>
      </c>
      <c r="I21" s="212">
        <v>7.4</v>
      </c>
    </row>
    <row r="22" spans="1:9" ht="15.75" customHeight="1">
      <c r="A22" s="211" t="s">
        <v>31</v>
      </c>
      <c r="B22" s="212">
        <v>493.7</v>
      </c>
      <c r="C22" s="212">
        <v>495.3</v>
      </c>
      <c r="D22" s="212">
        <v>57.8</v>
      </c>
      <c r="E22" s="212">
        <v>58.5</v>
      </c>
      <c r="F22" s="213">
        <v>56.6</v>
      </c>
      <c r="G22" s="213">
        <v>55.3</v>
      </c>
      <c r="H22" s="212">
        <v>10.3</v>
      </c>
      <c r="I22" s="212">
        <v>10</v>
      </c>
    </row>
    <row r="23" spans="1:9" ht="15.75" customHeight="1">
      <c r="A23" s="211" t="s">
        <v>32</v>
      </c>
      <c r="B23" s="212">
        <v>982.6</v>
      </c>
      <c r="C23" s="212">
        <v>1000.3</v>
      </c>
      <c r="D23" s="212">
        <v>56</v>
      </c>
      <c r="E23" s="212">
        <v>57.2</v>
      </c>
      <c r="F23" s="213">
        <v>78.7</v>
      </c>
      <c r="G23" s="213">
        <v>74.9</v>
      </c>
      <c r="H23" s="212">
        <v>7.4</v>
      </c>
      <c r="I23" s="212">
        <v>7</v>
      </c>
    </row>
    <row r="24" spans="1:9" ht="15.75" customHeight="1">
      <c r="A24" s="211" t="s">
        <v>33</v>
      </c>
      <c r="B24" s="212">
        <v>573</v>
      </c>
      <c r="C24" s="212">
        <v>580.3</v>
      </c>
      <c r="D24" s="212">
        <v>54.4</v>
      </c>
      <c r="E24" s="212">
        <v>55.6</v>
      </c>
      <c r="F24" s="213">
        <v>79.9</v>
      </c>
      <c r="G24" s="213">
        <v>77.7</v>
      </c>
      <c r="H24" s="212">
        <v>12.2</v>
      </c>
      <c r="I24" s="212">
        <v>11.8</v>
      </c>
    </row>
    <row r="25" spans="1:9" ht="15.75" customHeight="1">
      <c r="A25" s="211" t="s">
        <v>34</v>
      </c>
      <c r="B25" s="212">
        <v>465.3</v>
      </c>
      <c r="C25" s="212">
        <v>474.7</v>
      </c>
      <c r="D25" s="212">
        <v>55.8</v>
      </c>
      <c r="E25" s="212">
        <v>57</v>
      </c>
      <c r="F25" s="213">
        <v>56.4</v>
      </c>
      <c r="G25" s="213">
        <v>51.4</v>
      </c>
      <c r="H25" s="212">
        <v>10.8</v>
      </c>
      <c r="I25" s="212">
        <v>9.8</v>
      </c>
    </row>
    <row r="26" spans="1:9" ht="15.75" customHeight="1">
      <c r="A26" s="211" t="s">
        <v>35</v>
      </c>
      <c r="B26" s="212">
        <v>453</v>
      </c>
      <c r="C26" s="212">
        <v>466.9</v>
      </c>
      <c r="D26" s="212">
        <v>54.5</v>
      </c>
      <c r="E26" s="212">
        <v>56.8</v>
      </c>
      <c r="F26" s="213">
        <v>49</v>
      </c>
      <c r="G26" s="213">
        <v>46.9</v>
      </c>
      <c r="H26" s="212">
        <v>9.8</v>
      </c>
      <c r="I26" s="212">
        <v>9.1</v>
      </c>
    </row>
    <row r="27" spans="1:9" ht="15.75" customHeight="1">
      <c r="A27" s="211" t="s">
        <v>36</v>
      </c>
      <c r="B27" s="212">
        <v>392</v>
      </c>
      <c r="C27" s="212">
        <v>405.1</v>
      </c>
      <c r="D27" s="212">
        <v>50.3</v>
      </c>
      <c r="E27" s="212">
        <v>52.2</v>
      </c>
      <c r="F27" s="213">
        <v>56.8</v>
      </c>
      <c r="G27" s="213">
        <v>54.1</v>
      </c>
      <c r="H27" s="212">
        <v>12.7</v>
      </c>
      <c r="I27" s="212">
        <v>11.8</v>
      </c>
    </row>
    <row r="28" spans="1:9" ht="15.75" customHeight="1">
      <c r="A28" s="211" t="s">
        <v>37</v>
      </c>
      <c r="B28" s="212">
        <v>1240.5</v>
      </c>
      <c r="C28" s="212">
        <v>1249</v>
      </c>
      <c r="D28" s="212">
        <v>60.5</v>
      </c>
      <c r="E28" s="212">
        <v>61.4</v>
      </c>
      <c r="F28" s="213">
        <v>79.3</v>
      </c>
      <c r="G28" s="213">
        <v>77.9</v>
      </c>
      <c r="H28" s="212">
        <v>6</v>
      </c>
      <c r="I28" s="212">
        <v>5.9</v>
      </c>
    </row>
    <row r="29" spans="1:9" ht="15.75" customHeight="1">
      <c r="A29" s="211" t="s">
        <v>38</v>
      </c>
      <c r="B29" s="212">
        <v>432.9</v>
      </c>
      <c r="C29" s="212">
        <v>442.4</v>
      </c>
      <c r="D29" s="212">
        <v>55.5</v>
      </c>
      <c r="E29" s="212">
        <v>57.3</v>
      </c>
      <c r="F29" s="213">
        <v>57.5</v>
      </c>
      <c r="G29" s="213">
        <v>56.3</v>
      </c>
      <c r="H29" s="212">
        <v>11.7</v>
      </c>
      <c r="I29" s="212">
        <v>11.3</v>
      </c>
    </row>
    <row r="30" spans="1:9" ht="15.75" customHeight="1">
      <c r="A30" s="211" t="s">
        <v>39</v>
      </c>
      <c r="B30" s="212">
        <v>501.8</v>
      </c>
      <c r="C30" s="212">
        <v>510.7</v>
      </c>
      <c r="D30" s="212">
        <v>53.7</v>
      </c>
      <c r="E30" s="212">
        <v>55.1</v>
      </c>
      <c r="F30" s="213">
        <v>58.5</v>
      </c>
      <c r="G30" s="213">
        <v>55.8</v>
      </c>
      <c r="H30" s="212">
        <v>10.4</v>
      </c>
      <c r="I30" s="212">
        <v>9.8</v>
      </c>
    </row>
    <row r="31" spans="1:9" ht="15.75" customHeight="1">
      <c r="A31" s="211" t="s">
        <v>40</v>
      </c>
      <c r="B31" s="212">
        <v>507.7</v>
      </c>
      <c r="C31" s="212">
        <v>517.1</v>
      </c>
      <c r="D31" s="212">
        <v>56</v>
      </c>
      <c r="E31" s="212">
        <v>57.7</v>
      </c>
      <c r="F31" s="213">
        <v>57.4</v>
      </c>
      <c r="G31" s="213">
        <v>55.5</v>
      </c>
      <c r="H31" s="212">
        <v>10.2</v>
      </c>
      <c r="I31" s="212">
        <v>9.7</v>
      </c>
    </row>
    <row r="32" spans="1:9" ht="15.75" customHeight="1">
      <c r="A32" s="211" t="s">
        <v>41</v>
      </c>
      <c r="B32" s="212">
        <v>374.3</v>
      </c>
      <c r="C32" s="212">
        <v>383</v>
      </c>
      <c r="D32" s="212">
        <v>55.9</v>
      </c>
      <c r="E32" s="212">
        <v>57.3</v>
      </c>
      <c r="F32" s="213">
        <v>36</v>
      </c>
      <c r="G32" s="213">
        <v>34.4</v>
      </c>
      <c r="H32" s="212">
        <v>8.8</v>
      </c>
      <c r="I32" s="212">
        <v>8.2</v>
      </c>
    </row>
    <row r="33" spans="1:9" ht="15.75" customHeight="1">
      <c r="A33" s="211" t="s">
        <v>42</v>
      </c>
      <c r="B33" s="212">
        <v>414.9</v>
      </c>
      <c r="C33" s="212">
        <v>421.9</v>
      </c>
      <c r="D33" s="212">
        <v>55.3</v>
      </c>
      <c r="E33" s="212">
        <v>57</v>
      </c>
      <c r="F33" s="213">
        <v>52.6</v>
      </c>
      <c r="G33" s="213">
        <v>50.7</v>
      </c>
      <c r="H33" s="212">
        <v>11.3</v>
      </c>
      <c r="I33" s="212">
        <v>10.7</v>
      </c>
    </row>
    <row r="34" spans="1:9" ht="15.75" customHeight="1">
      <c r="A34" s="211" t="s">
        <v>43</v>
      </c>
      <c r="B34" s="212">
        <v>1340.2</v>
      </c>
      <c r="C34" s="212">
        <v>1364.6</v>
      </c>
      <c r="D34" s="212">
        <v>61.3</v>
      </c>
      <c r="E34" s="212">
        <v>62.4</v>
      </c>
      <c r="F34" s="213">
        <v>104.2</v>
      </c>
      <c r="G34" s="213">
        <v>97.3</v>
      </c>
      <c r="H34" s="212">
        <v>7.2</v>
      </c>
      <c r="I34" s="212">
        <v>6.7</v>
      </c>
    </row>
    <row r="35" spans="1:9" ht="15">
      <c r="A35" s="68"/>
      <c r="B35" s="69"/>
      <c r="C35" s="70"/>
      <c r="D35" s="68"/>
      <c r="E35" s="68"/>
      <c r="F35" s="68"/>
      <c r="G35" s="68"/>
      <c r="H35" s="68"/>
      <c r="I35" s="68"/>
    </row>
    <row r="36" spans="1:9" ht="13.5">
      <c r="A36" s="68"/>
      <c r="C36" s="68"/>
      <c r="D36" s="68"/>
      <c r="E36" s="68"/>
      <c r="F36" s="68"/>
      <c r="G36" s="68"/>
      <c r="H36" s="68"/>
      <c r="I36" s="68"/>
    </row>
    <row r="37" spans="1:9" ht="12.75">
      <c r="A37" s="69"/>
      <c r="C37" s="69"/>
      <c r="D37" s="69"/>
      <c r="E37" s="69"/>
      <c r="F37" s="69"/>
      <c r="G37" s="69"/>
      <c r="H37" s="69"/>
      <c r="I37" s="69"/>
    </row>
    <row r="38" spans="1:9" ht="12.75">
      <c r="A38" s="69"/>
      <c r="C38" s="69"/>
      <c r="D38" s="69"/>
      <c r="E38" s="69"/>
      <c r="F38" s="69"/>
      <c r="G38" s="69"/>
      <c r="H38" s="69"/>
      <c r="I38" s="69"/>
    </row>
  </sheetData>
  <sheetProtection/>
  <mergeCells count="14">
    <mergeCell ref="B6:C6"/>
    <mergeCell ref="D6:E6"/>
    <mergeCell ref="F6:G6"/>
    <mergeCell ref="H6:I6"/>
    <mergeCell ref="A1:I1"/>
    <mergeCell ref="A2:I2"/>
    <mergeCell ref="A3:I3"/>
    <mergeCell ref="A4:I4"/>
    <mergeCell ref="B8:C8"/>
    <mergeCell ref="D8:E8"/>
    <mergeCell ref="F8:G8"/>
    <mergeCell ref="H8:I8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B1">
      <pane xSplit="1" ySplit="5" topLeftCell="C24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36" sqref="D36"/>
    </sheetView>
  </sheetViews>
  <sheetFormatPr defaultColWidth="9.140625" defaultRowHeight="15"/>
  <cols>
    <col min="1" max="1" width="1.28515625" style="87" hidden="1" customWidth="1"/>
    <col min="2" max="2" width="27.140625" style="87" customWidth="1"/>
    <col min="3" max="3" width="18.57421875" style="87" customWidth="1"/>
    <col min="4" max="4" width="18.421875" style="87" customWidth="1"/>
    <col min="5" max="5" width="17.57421875" style="87" customWidth="1"/>
    <col min="6" max="6" width="16.7109375" style="87" customWidth="1"/>
    <col min="7" max="7" width="9.140625" style="87" customWidth="1"/>
    <col min="8" max="10" width="0" style="87" hidden="1" customWidth="1"/>
    <col min="11" max="16384" width="9.140625" style="87" customWidth="1"/>
  </cols>
  <sheetData>
    <row r="1" spans="1:6" s="72" customFormat="1" ht="42" customHeight="1">
      <c r="A1" s="223" t="s">
        <v>96</v>
      </c>
      <c r="B1" s="223"/>
      <c r="C1" s="223"/>
      <c r="D1" s="223"/>
      <c r="E1" s="223"/>
      <c r="F1" s="223"/>
    </row>
    <row r="2" spans="1:6" s="72" customFormat="1" ht="16.5" customHeight="1">
      <c r="A2" s="73"/>
      <c r="B2" s="73"/>
      <c r="C2" s="73"/>
      <c r="D2" s="73"/>
      <c r="E2" s="73"/>
      <c r="F2" s="74" t="s">
        <v>83</v>
      </c>
    </row>
    <row r="3" spans="1:6" s="72" customFormat="1" ht="24.75" customHeight="1">
      <c r="A3" s="73"/>
      <c r="B3" s="224"/>
      <c r="C3" s="225" t="s">
        <v>195</v>
      </c>
      <c r="D3" s="225" t="s">
        <v>196</v>
      </c>
      <c r="E3" s="226" t="s">
        <v>84</v>
      </c>
      <c r="F3" s="226"/>
    </row>
    <row r="4" spans="1:6" s="72" customFormat="1" ht="32.25" customHeight="1">
      <c r="A4" s="75"/>
      <c r="B4" s="224"/>
      <c r="C4" s="225"/>
      <c r="D4" s="225"/>
      <c r="E4" s="76" t="s">
        <v>2</v>
      </c>
      <c r="F4" s="77" t="s">
        <v>85</v>
      </c>
    </row>
    <row r="5" spans="2:6" s="78" customFormat="1" ht="11.25" customHeight="1">
      <c r="B5" s="146" t="s">
        <v>18</v>
      </c>
      <c r="C5" s="147">
        <v>1</v>
      </c>
      <c r="D5" s="148">
        <v>2</v>
      </c>
      <c r="E5" s="147">
        <v>3</v>
      </c>
      <c r="F5" s="148">
        <v>4</v>
      </c>
    </row>
    <row r="6" spans="2:10" s="79" customFormat="1" ht="27.75" customHeight="1">
      <c r="B6" s="110" t="s">
        <v>97</v>
      </c>
      <c r="C6" s="111">
        <f>SUM(C7:C35)</f>
        <v>6522</v>
      </c>
      <c r="D6" s="111">
        <f>SUM(D7:D35)</f>
        <v>2268</v>
      </c>
      <c r="E6" s="112">
        <f>ROUND(D6/C6*100,1)</f>
        <v>34.8</v>
      </c>
      <c r="F6" s="111">
        <f aca="true" t="shared" si="0" ref="F6:F35">D6-C6</f>
        <v>-4254</v>
      </c>
      <c r="I6" s="80"/>
      <c r="J6" s="80"/>
    </row>
    <row r="7" spans="2:10" s="81" customFormat="1" ht="21.75" customHeight="1">
      <c r="B7" s="105" t="s">
        <v>102</v>
      </c>
      <c r="C7" s="85">
        <v>148</v>
      </c>
      <c r="D7" s="85">
        <v>24</v>
      </c>
      <c r="E7" s="86">
        <f aca="true" t="shared" si="1" ref="E7:E35">ROUND(D7/C7*100,1)</f>
        <v>16.2</v>
      </c>
      <c r="F7" s="85">
        <f t="shared" si="0"/>
        <v>-124</v>
      </c>
      <c r="H7" s="82">
        <f>ROUND(D7/$D$6*100,1)</f>
        <v>1.1</v>
      </c>
      <c r="I7" s="83">
        <f>ROUND(C7/1000,1)</f>
        <v>0.1</v>
      </c>
      <c r="J7" s="83">
        <f>ROUND(D7/1000,1)</f>
        <v>0</v>
      </c>
    </row>
    <row r="8" spans="2:10" s="81" customFormat="1" ht="21.75" customHeight="1">
      <c r="B8" s="105" t="s">
        <v>103</v>
      </c>
      <c r="C8" s="85">
        <v>218</v>
      </c>
      <c r="D8" s="85">
        <v>50</v>
      </c>
      <c r="E8" s="86">
        <f t="shared" si="1"/>
        <v>22.9</v>
      </c>
      <c r="F8" s="85">
        <f t="shared" si="0"/>
        <v>-168</v>
      </c>
      <c r="H8" s="82">
        <f aca="true" t="shared" si="2" ref="H8:H31">ROUND(D8/$D$6*100,1)</f>
        <v>2.2</v>
      </c>
      <c r="I8" s="83">
        <f aca="true" t="shared" si="3" ref="I8:J31">ROUND(C8/1000,1)</f>
        <v>0.2</v>
      </c>
      <c r="J8" s="83">
        <f t="shared" si="3"/>
        <v>0.1</v>
      </c>
    </row>
    <row r="9" spans="2:10" s="81" customFormat="1" ht="21.75" customHeight="1">
      <c r="B9" s="105" t="s">
        <v>104</v>
      </c>
      <c r="C9" s="85">
        <v>71</v>
      </c>
      <c r="D9" s="85">
        <v>0</v>
      </c>
      <c r="E9" s="86">
        <f t="shared" si="1"/>
        <v>0</v>
      </c>
      <c r="F9" s="85">
        <f t="shared" si="0"/>
        <v>-71</v>
      </c>
      <c r="H9" s="84">
        <f t="shared" si="2"/>
        <v>0</v>
      </c>
      <c r="I9" s="83">
        <f t="shared" si="3"/>
        <v>0.1</v>
      </c>
      <c r="J9" s="83">
        <f t="shared" si="3"/>
        <v>0</v>
      </c>
    </row>
    <row r="10" spans="2:10" s="81" customFormat="1" ht="21.75" customHeight="1">
      <c r="B10" s="105" t="s">
        <v>105</v>
      </c>
      <c r="C10" s="85">
        <v>247</v>
      </c>
      <c r="D10" s="85">
        <v>184</v>
      </c>
      <c r="E10" s="86">
        <f t="shared" si="1"/>
        <v>74.5</v>
      </c>
      <c r="F10" s="85">
        <f t="shared" si="0"/>
        <v>-63</v>
      </c>
      <c r="H10" s="82">
        <f t="shared" si="2"/>
        <v>8.1</v>
      </c>
      <c r="I10" s="83">
        <f t="shared" si="3"/>
        <v>0.2</v>
      </c>
      <c r="J10" s="83">
        <f t="shared" si="3"/>
        <v>0.2</v>
      </c>
    </row>
    <row r="11" spans="2:10" s="81" customFormat="1" ht="21.75" customHeight="1">
      <c r="B11" s="105" t="s">
        <v>106</v>
      </c>
      <c r="C11" s="85">
        <v>153</v>
      </c>
      <c r="D11" s="85">
        <v>39</v>
      </c>
      <c r="E11" s="86">
        <f t="shared" si="1"/>
        <v>25.5</v>
      </c>
      <c r="F11" s="85">
        <f t="shared" si="0"/>
        <v>-114</v>
      </c>
      <c r="H11" s="84">
        <f t="shared" si="2"/>
        <v>1.7</v>
      </c>
      <c r="I11" s="83">
        <f t="shared" si="3"/>
        <v>0.2</v>
      </c>
      <c r="J11" s="83">
        <f t="shared" si="3"/>
        <v>0</v>
      </c>
    </row>
    <row r="12" spans="2:10" s="81" customFormat="1" ht="21.75" customHeight="1">
      <c r="B12" s="105" t="s">
        <v>120</v>
      </c>
      <c r="C12" s="85">
        <v>210</v>
      </c>
      <c r="D12" s="85">
        <v>0</v>
      </c>
      <c r="E12" s="86">
        <f t="shared" si="1"/>
        <v>0</v>
      </c>
      <c r="F12" s="85">
        <f t="shared" si="0"/>
        <v>-210</v>
      </c>
      <c r="H12" s="82">
        <f t="shared" si="2"/>
        <v>0</v>
      </c>
      <c r="I12" s="83">
        <f t="shared" si="3"/>
        <v>0.2</v>
      </c>
      <c r="J12" s="83">
        <f t="shared" si="3"/>
        <v>0</v>
      </c>
    </row>
    <row r="13" spans="2:10" s="81" customFormat="1" ht="21.75" customHeight="1">
      <c r="B13" s="105" t="s">
        <v>107</v>
      </c>
      <c r="C13" s="85">
        <v>268</v>
      </c>
      <c r="D13" s="85">
        <v>50</v>
      </c>
      <c r="E13" s="86">
        <f t="shared" si="1"/>
        <v>18.7</v>
      </c>
      <c r="F13" s="85">
        <f t="shared" si="0"/>
        <v>-218</v>
      </c>
      <c r="H13" s="82">
        <f t="shared" si="2"/>
        <v>2.2</v>
      </c>
      <c r="I13" s="83">
        <f t="shared" si="3"/>
        <v>0.3</v>
      </c>
      <c r="J13" s="83">
        <f t="shared" si="3"/>
        <v>0.1</v>
      </c>
    </row>
    <row r="14" spans="2:10" s="81" customFormat="1" ht="21.75" customHeight="1">
      <c r="B14" s="105" t="s">
        <v>108</v>
      </c>
      <c r="C14" s="85">
        <v>135</v>
      </c>
      <c r="D14" s="85">
        <v>176</v>
      </c>
      <c r="E14" s="86">
        <f t="shared" si="1"/>
        <v>130.4</v>
      </c>
      <c r="F14" s="85">
        <f t="shared" si="0"/>
        <v>41</v>
      </c>
      <c r="H14" s="82">
        <f t="shared" si="2"/>
        <v>7.8</v>
      </c>
      <c r="I14" s="83">
        <f t="shared" si="3"/>
        <v>0.1</v>
      </c>
      <c r="J14" s="83">
        <f t="shared" si="3"/>
        <v>0.2</v>
      </c>
    </row>
    <row r="15" spans="2:10" s="81" customFormat="1" ht="21.75" customHeight="1">
      <c r="B15" s="105" t="s">
        <v>109</v>
      </c>
      <c r="C15" s="85">
        <v>66</v>
      </c>
      <c r="D15" s="85">
        <v>0</v>
      </c>
      <c r="E15" s="86">
        <f t="shared" si="1"/>
        <v>0</v>
      </c>
      <c r="F15" s="85">
        <f t="shared" si="0"/>
        <v>-66</v>
      </c>
      <c r="H15" s="82">
        <f t="shared" si="2"/>
        <v>0</v>
      </c>
      <c r="I15" s="83">
        <f t="shared" si="3"/>
        <v>0.1</v>
      </c>
      <c r="J15" s="83">
        <f t="shared" si="3"/>
        <v>0</v>
      </c>
    </row>
    <row r="16" spans="2:10" s="81" customFormat="1" ht="21.75" customHeight="1">
      <c r="B16" s="105" t="s">
        <v>121</v>
      </c>
      <c r="C16" s="85">
        <v>92</v>
      </c>
      <c r="D16" s="85">
        <v>11</v>
      </c>
      <c r="E16" s="86">
        <f t="shared" si="1"/>
        <v>12</v>
      </c>
      <c r="F16" s="85">
        <f t="shared" si="0"/>
        <v>-81</v>
      </c>
      <c r="H16" s="82">
        <f t="shared" si="2"/>
        <v>0.5</v>
      </c>
      <c r="I16" s="83">
        <f t="shared" si="3"/>
        <v>0.1</v>
      </c>
      <c r="J16" s="83">
        <f t="shared" si="3"/>
        <v>0</v>
      </c>
    </row>
    <row r="17" spans="2:10" s="81" customFormat="1" ht="21.75" customHeight="1">
      <c r="B17" s="105" t="s">
        <v>110</v>
      </c>
      <c r="C17" s="85">
        <v>252</v>
      </c>
      <c r="D17" s="85">
        <v>52</v>
      </c>
      <c r="E17" s="86">
        <f t="shared" si="1"/>
        <v>20.6</v>
      </c>
      <c r="F17" s="85">
        <f t="shared" si="0"/>
        <v>-200</v>
      </c>
      <c r="H17" s="82">
        <f t="shared" si="2"/>
        <v>2.3</v>
      </c>
      <c r="I17" s="83">
        <f t="shared" si="3"/>
        <v>0.3</v>
      </c>
      <c r="J17" s="83">
        <f t="shared" si="3"/>
        <v>0.1</v>
      </c>
    </row>
    <row r="18" spans="2:10" s="81" customFormat="1" ht="21.75" customHeight="1">
      <c r="B18" s="105" t="s">
        <v>122</v>
      </c>
      <c r="C18" s="85">
        <v>328</v>
      </c>
      <c r="D18" s="85">
        <v>124</v>
      </c>
      <c r="E18" s="86">
        <f t="shared" si="1"/>
        <v>37.8</v>
      </c>
      <c r="F18" s="85">
        <f t="shared" si="0"/>
        <v>-204</v>
      </c>
      <c r="H18" s="84">
        <f t="shared" si="2"/>
        <v>5.5</v>
      </c>
      <c r="I18" s="83">
        <f t="shared" si="3"/>
        <v>0.3</v>
      </c>
      <c r="J18" s="83">
        <f t="shared" si="3"/>
        <v>0.1</v>
      </c>
    </row>
    <row r="19" spans="2:10" s="81" customFormat="1" ht="21.75" customHeight="1">
      <c r="B19" s="105" t="s">
        <v>111</v>
      </c>
      <c r="C19" s="85">
        <v>116</v>
      </c>
      <c r="D19" s="85">
        <v>0</v>
      </c>
      <c r="E19" s="86">
        <f t="shared" si="1"/>
        <v>0</v>
      </c>
      <c r="F19" s="85">
        <f t="shared" si="0"/>
        <v>-116</v>
      </c>
      <c r="H19" s="84">
        <f t="shared" si="2"/>
        <v>0</v>
      </c>
      <c r="I19" s="83">
        <f t="shared" si="3"/>
        <v>0.1</v>
      </c>
      <c r="J19" s="83">
        <f t="shared" si="3"/>
        <v>0</v>
      </c>
    </row>
    <row r="20" spans="2:10" s="81" customFormat="1" ht="21.75" customHeight="1">
      <c r="B20" s="105" t="s">
        <v>123</v>
      </c>
      <c r="C20" s="85">
        <v>85</v>
      </c>
      <c r="D20" s="85">
        <v>30</v>
      </c>
      <c r="E20" s="86">
        <f t="shared" si="1"/>
        <v>35.3</v>
      </c>
      <c r="F20" s="85">
        <f t="shared" si="0"/>
        <v>-55</v>
      </c>
      <c r="H20" s="84">
        <f t="shared" si="2"/>
        <v>1.3</v>
      </c>
      <c r="I20" s="83">
        <f t="shared" si="3"/>
        <v>0.1</v>
      </c>
      <c r="J20" s="83">
        <f t="shared" si="3"/>
        <v>0</v>
      </c>
    </row>
    <row r="21" spans="2:10" s="81" customFormat="1" ht="21.75" customHeight="1">
      <c r="B21" s="105" t="s">
        <v>112</v>
      </c>
      <c r="C21" s="85">
        <v>103</v>
      </c>
      <c r="D21" s="85">
        <v>9</v>
      </c>
      <c r="E21" s="86">
        <f t="shared" si="1"/>
        <v>8.7</v>
      </c>
      <c r="F21" s="85">
        <f t="shared" si="0"/>
        <v>-94</v>
      </c>
      <c r="H21" s="82">
        <f t="shared" si="2"/>
        <v>0.4</v>
      </c>
      <c r="I21" s="83">
        <f t="shared" si="3"/>
        <v>0.1</v>
      </c>
      <c r="J21" s="83">
        <f t="shared" si="3"/>
        <v>0</v>
      </c>
    </row>
    <row r="22" spans="2:10" s="81" customFormat="1" ht="21.75" customHeight="1">
      <c r="B22" s="105" t="s">
        <v>124</v>
      </c>
      <c r="C22" s="85">
        <v>0</v>
      </c>
      <c r="D22" s="85">
        <v>0</v>
      </c>
      <c r="E22" s="86"/>
      <c r="F22" s="85">
        <f t="shared" si="0"/>
        <v>0</v>
      </c>
      <c r="H22" s="82">
        <f t="shared" si="2"/>
        <v>0</v>
      </c>
      <c r="I22" s="83">
        <f t="shared" si="3"/>
        <v>0</v>
      </c>
      <c r="J22" s="83">
        <f t="shared" si="3"/>
        <v>0</v>
      </c>
    </row>
    <row r="23" spans="2:10" s="81" customFormat="1" ht="21.75" customHeight="1">
      <c r="B23" s="105" t="s">
        <v>113</v>
      </c>
      <c r="C23" s="85">
        <v>106</v>
      </c>
      <c r="D23" s="85">
        <v>0</v>
      </c>
      <c r="E23" s="86">
        <f t="shared" si="1"/>
        <v>0</v>
      </c>
      <c r="F23" s="85">
        <f t="shared" si="0"/>
        <v>-106</v>
      </c>
      <c r="H23" s="82">
        <f t="shared" si="2"/>
        <v>0</v>
      </c>
      <c r="I23" s="83">
        <f t="shared" si="3"/>
        <v>0.1</v>
      </c>
      <c r="J23" s="83">
        <f t="shared" si="3"/>
        <v>0</v>
      </c>
    </row>
    <row r="24" spans="2:10" s="81" customFormat="1" ht="21.75" customHeight="1">
      <c r="B24" s="105" t="s">
        <v>125</v>
      </c>
      <c r="C24" s="85">
        <v>321</v>
      </c>
      <c r="D24" s="85">
        <v>15</v>
      </c>
      <c r="E24" s="86">
        <f t="shared" si="1"/>
        <v>4.7</v>
      </c>
      <c r="F24" s="85">
        <f t="shared" si="0"/>
        <v>-306</v>
      </c>
      <c r="H24" s="82">
        <f t="shared" si="2"/>
        <v>0.7</v>
      </c>
      <c r="I24" s="83">
        <f t="shared" si="3"/>
        <v>0.3</v>
      </c>
      <c r="J24" s="83">
        <f t="shared" si="3"/>
        <v>0</v>
      </c>
    </row>
    <row r="25" spans="2:10" s="81" customFormat="1" ht="21.75" customHeight="1">
      <c r="B25" s="105" t="s">
        <v>114</v>
      </c>
      <c r="C25" s="85">
        <v>72</v>
      </c>
      <c r="D25" s="85">
        <v>13</v>
      </c>
      <c r="E25" s="86">
        <f t="shared" si="1"/>
        <v>18.1</v>
      </c>
      <c r="F25" s="85">
        <f t="shared" si="0"/>
        <v>-59</v>
      </c>
      <c r="H25" s="82">
        <f t="shared" si="2"/>
        <v>0.6</v>
      </c>
      <c r="I25" s="83">
        <f t="shared" si="3"/>
        <v>0.1</v>
      </c>
      <c r="J25" s="83">
        <f t="shared" si="3"/>
        <v>0</v>
      </c>
    </row>
    <row r="26" spans="2:10" s="81" customFormat="1" ht="21.75" customHeight="1">
      <c r="B26" s="105" t="s">
        <v>115</v>
      </c>
      <c r="C26" s="85">
        <v>0</v>
      </c>
      <c r="D26" s="85">
        <v>0</v>
      </c>
      <c r="E26" s="86"/>
      <c r="F26" s="85">
        <f t="shared" si="0"/>
        <v>0</v>
      </c>
      <c r="H26" s="82">
        <f t="shared" si="2"/>
        <v>0</v>
      </c>
      <c r="I26" s="83">
        <f t="shared" si="3"/>
        <v>0</v>
      </c>
      <c r="J26" s="83">
        <f t="shared" si="3"/>
        <v>0</v>
      </c>
    </row>
    <row r="27" spans="2:10" s="81" customFormat="1" ht="21.75" customHeight="1">
      <c r="B27" s="105" t="s">
        <v>126</v>
      </c>
      <c r="C27" s="85">
        <v>113</v>
      </c>
      <c r="D27" s="85">
        <v>92</v>
      </c>
      <c r="E27" s="86">
        <f t="shared" si="1"/>
        <v>81.4</v>
      </c>
      <c r="F27" s="85">
        <f t="shared" si="0"/>
        <v>-21</v>
      </c>
      <c r="H27" s="82">
        <f t="shared" si="2"/>
        <v>4.1</v>
      </c>
      <c r="I27" s="83">
        <f t="shared" si="3"/>
        <v>0.1</v>
      </c>
      <c r="J27" s="83">
        <f t="shared" si="3"/>
        <v>0.1</v>
      </c>
    </row>
    <row r="28" spans="2:10" s="81" customFormat="1" ht="21.75" customHeight="1">
      <c r="B28" s="105" t="s">
        <v>116</v>
      </c>
      <c r="C28" s="85">
        <v>301</v>
      </c>
      <c r="D28" s="85">
        <v>66</v>
      </c>
      <c r="E28" s="86">
        <f t="shared" si="1"/>
        <v>21.9</v>
      </c>
      <c r="F28" s="85">
        <f t="shared" si="0"/>
        <v>-235</v>
      </c>
      <c r="H28" s="82">
        <f t="shared" si="2"/>
        <v>2.9</v>
      </c>
      <c r="I28" s="83">
        <f t="shared" si="3"/>
        <v>0.3</v>
      </c>
      <c r="J28" s="83">
        <f t="shared" si="3"/>
        <v>0.1</v>
      </c>
    </row>
    <row r="29" spans="2:10" s="81" customFormat="1" ht="21.75" customHeight="1">
      <c r="B29" s="105" t="s">
        <v>117</v>
      </c>
      <c r="C29" s="85">
        <v>308</v>
      </c>
      <c r="D29" s="85">
        <v>64</v>
      </c>
      <c r="E29" s="86">
        <f t="shared" si="1"/>
        <v>20.8</v>
      </c>
      <c r="F29" s="85">
        <f t="shared" si="0"/>
        <v>-244</v>
      </c>
      <c r="H29" s="82">
        <f t="shared" si="2"/>
        <v>2.8</v>
      </c>
      <c r="I29" s="83">
        <f t="shared" si="3"/>
        <v>0.3</v>
      </c>
      <c r="J29" s="83">
        <f t="shared" si="3"/>
        <v>0.1</v>
      </c>
    </row>
    <row r="30" spans="2:10" s="81" customFormat="1" ht="21.75" customHeight="1">
      <c r="B30" s="105" t="s">
        <v>118</v>
      </c>
      <c r="C30" s="85">
        <v>61</v>
      </c>
      <c r="D30" s="85">
        <v>12</v>
      </c>
      <c r="E30" s="86">
        <f t="shared" si="1"/>
        <v>19.7</v>
      </c>
      <c r="F30" s="85">
        <f t="shared" si="0"/>
        <v>-49</v>
      </c>
      <c r="H30" s="82">
        <f t="shared" si="2"/>
        <v>0.5</v>
      </c>
      <c r="I30" s="83">
        <f t="shared" si="3"/>
        <v>0.1</v>
      </c>
      <c r="J30" s="83">
        <f t="shared" si="3"/>
        <v>0</v>
      </c>
    </row>
    <row r="31" spans="2:10" s="81" customFormat="1" ht="21.75" customHeight="1">
      <c r="B31" s="105" t="s">
        <v>127</v>
      </c>
      <c r="C31" s="85">
        <v>254</v>
      </c>
      <c r="D31" s="85">
        <v>0</v>
      </c>
      <c r="E31" s="86">
        <f t="shared" si="1"/>
        <v>0</v>
      </c>
      <c r="F31" s="85">
        <f t="shared" si="0"/>
        <v>-254</v>
      </c>
      <c r="H31" s="84">
        <f t="shared" si="2"/>
        <v>0</v>
      </c>
      <c r="I31" s="83">
        <f t="shared" si="3"/>
        <v>0.3</v>
      </c>
      <c r="J31" s="83">
        <f t="shared" si="3"/>
        <v>0</v>
      </c>
    </row>
    <row r="32" spans="2:6" ht="21.75" customHeight="1">
      <c r="B32" s="105" t="s">
        <v>128</v>
      </c>
      <c r="C32" s="85">
        <v>102</v>
      </c>
      <c r="D32" s="85">
        <v>46</v>
      </c>
      <c r="E32" s="86">
        <f t="shared" si="1"/>
        <v>45.1</v>
      </c>
      <c r="F32" s="85">
        <f t="shared" si="0"/>
        <v>-56</v>
      </c>
    </row>
    <row r="33" spans="2:6" ht="21.75" customHeight="1">
      <c r="B33" s="105" t="s">
        <v>119</v>
      </c>
      <c r="C33" s="85">
        <v>89</v>
      </c>
      <c r="D33" s="85">
        <v>0</v>
      </c>
      <c r="E33" s="86">
        <f t="shared" si="1"/>
        <v>0</v>
      </c>
      <c r="F33" s="85">
        <f t="shared" si="0"/>
        <v>-89</v>
      </c>
    </row>
    <row r="34" spans="2:6" ht="21.75" customHeight="1">
      <c r="B34" s="105" t="s">
        <v>129</v>
      </c>
      <c r="C34" s="85">
        <v>20</v>
      </c>
      <c r="D34" s="85">
        <v>28</v>
      </c>
      <c r="E34" s="86">
        <f t="shared" si="1"/>
        <v>140</v>
      </c>
      <c r="F34" s="85">
        <f t="shared" si="0"/>
        <v>8</v>
      </c>
    </row>
    <row r="35" spans="2:6" ht="21.75" customHeight="1">
      <c r="B35" s="105" t="s">
        <v>130</v>
      </c>
      <c r="C35" s="85">
        <v>2283</v>
      </c>
      <c r="D35" s="85">
        <v>1183</v>
      </c>
      <c r="E35" s="86">
        <f t="shared" si="1"/>
        <v>51.8</v>
      </c>
      <c r="F35" s="85">
        <f t="shared" si="0"/>
        <v>-1100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27"/>
  <sheetViews>
    <sheetView view="pageBreakPreview" zoomScale="75" zoomScaleNormal="75" zoomScaleSheetLayoutView="75" zoomScalePageLayoutView="0" workbookViewId="0" topLeftCell="A1">
      <selection activeCell="I24" sqref="I24"/>
    </sheetView>
  </sheetViews>
  <sheetFormatPr defaultColWidth="9.140625" defaultRowHeight="15"/>
  <cols>
    <col min="1" max="1" width="45.57421875" style="46" customWidth="1"/>
    <col min="2" max="2" width="14.00390625" style="46" customWidth="1"/>
    <col min="3" max="3" width="13.57421875" style="46" customWidth="1"/>
    <col min="4" max="4" width="12.140625" style="46" customWidth="1"/>
    <col min="5" max="5" width="15.28125" style="46" customWidth="1"/>
    <col min="6" max="8" width="8.8515625" style="46" customWidth="1"/>
    <col min="9" max="9" width="43.00390625" style="46" customWidth="1"/>
    <col min="10" max="16384" width="8.8515625" style="46" customWidth="1"/>
  </cols>
  <sheetData>
    <row r="1" spans="1:5" s="41" customFormat="1" ht="41.25" customHeight="1">
      <c r="A1" s="227" t="s">
        <v>186</v>
      </c>
      <c r="B1" s="227"/>
      <c r="C1" s="227"/>
      <c r="D1" s="227"/>
      <c r="E1" s="227"/>
    </row>
    <row r="2" spans="1:5" s="41" customFormat="1" ht="15" customHeight="1">
      <c r="A2" s="228" t="s">
        <v>44</v>
      </c>
      <c r="B2" s="228"/>
      <c r="C2" s="228"/>
      <c r="D2" s="228"/>
      <c r="E2" s="228"/>
    </row>
    <row r="3" spans="1:5" s="43" customFormat="1" ht="17.25" customHeight="1">
      <c r="A3" s="42"/>
      <c r="B3" s="42"/>
      <c r="C3" s="42"/>
      <c r="D3" s="42"/>
      <c r="E3" s="104" t="s">
        <v>95</v>
      </c>
    </row>
    <row r="4" spans="1:5" s="43" customFormat="1" ht="27.75" customHeight="1">
      <c r="A4" s="229"/>
      <c r="B4" s="225" t="s">
        <v>195</v>
      </c>
      <c r="C4" s="225" t="s">
        <v>196</v>
      </c>
      <c r="D4" s="230" t="s">
        <v>84</v>
      </c>
      <c r="E4" s="230"/>
    </row>
    <row r="5" spans="1:5" s="43" customFormat="1" ht="35.25" customHeight="1">
      <c r="A5" s="229"/>
      <c r="B5" s="225"/>
      <c r="C5" s="225"/>
      <c r="D5" s="89" t="s">
        <v>86</v>
      </c>
      <c r="E5" s="163" t="s">
        <v>2</v>
      </c>
    </row>
    <row r="6" spans="1:5" s="44" customFormat="1" ht="33.75" customHeight="1">
      <c r="A6" s="164" t="s">
        <v>45</v>
      </c>
      <c r="B6" s="113">
        <f>SUM(B7:B25)</f>
        <v>6522</v>
      </c>
      <c r="C6" s="113">
        <f>SUM(C7:C25)</f>
        <v>2268</v>
      </c>
      <c r="D6" s="113">
        <f>C6-B6</f>
        <v>-4254</v>
      </c>
      <c r="E6" s="165">
        <f>ROUND(C6/B6*100,1)</f>
        <v>34.8</v>
      </c>
    </row>
    <row r="7" spans="1:9" ht="39.75" customHeight="1">
      <c r="A7" s="166" t="s">
        <v>46</v>
      </c>
      <c r="B7" s="114">
        <v>112</v>
      </c>
      <c r="C7" s="114">
        <v>135</v>
      </c>
      <c r="D7" s="143">
        <f aca="true" t="shared" si="0" ref="D7:D25">C7-B7</f>
        <v>23</v>
      </c>
      <c r="E7" s="167">
        <f>ROUND(C7/B7*100,1)</f>
        <v>120.5</v>
      </c>
      <c r="F7" s="44"/>
      <c r="G7" s="45"/>
      <c r="I7" s="47"/>
    </row>
    <row r="8" spans="1:9" ht="35.25" customHeight="1">
      <c r="A8" s="166" t="s">
        <v>47</v>
      </c>
      <c r="B8" s="114">
        <v>0</v>
      </c>
      <c r="C8" s="114">
        <v>0</v>
      </c>
      <c r="D8" s="143">
        <f t="shared" si="0"/>
        <v>0</v>
      </c>
      <c r="E8" s="167"/>
      <c r="F8" s="44"/>
      <c r="G8" s="45"/>
      <c r="I8" s="47"/>
    </row>
    <row r="9" spans="1:9" s="48" customFormat="1" ht="21" customHeight="1">
      <c r="A9" s="166" t="s">
        <v>48</v>
      </c>
      <c r="B9" s="114">
        <v>79</v>
      </c>
      <c r="C9" s="114">
        <v>16</v>
      </c>
      <c r="D9" s="143">
        <f t="shared" si="0"/>
        <v>-63</v>
      </c>
      <c r="E9" s="167">
        <f aca="true" t="shared" si="1" ref="E9:E24">ROUND(C9/B9*100,1)</f>
        <v>20.3</v>
      </c>
      <c r="F9" s="44"/>
      <c r="G9" s="45"/>
      <c r="H9" s="46"/>
      <c r="I9" s="47"/>
    </row>
    <row r="10" spans="1:31" ht="38.25" customHeight="1">
      <c r="A10" s="166" t="s">
        <v>49</v>
      </c>
      <c r="B10" s="114">
        <v>0</v>
      </c>
      <c r="C10" s="114">
        <v>127</v>
      </c>
      <c r="D10" s="143">
        <f t="shared" si="0"/>
        <v>127</v>
      </c>
      <c r="E10" s="167"/>
      <c r="F10" s="44"/>
      <c r="G10" s="45"/>
      <c r="I10" s="47"/>
      <c r="K10" s="49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ht="42" customHeight="1">
      <c r="A11" s="166" t="s">
        <v>50</v>
      </c>
      <c r="B11" s="114">
        <v>0</v>
      </c>
      <c r="C11" s="114">
        <v>0</v>
      </c>
      <c r="D11" s="143">
        <f t="shared" si="0"/>
        <v>0</v>
      </c>
      <c r="E11" s="167"/>
      <c r="F11" s="44"/>
      <c r="G11" s="45"/>
      <c r="I11" s="47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19.5" customHeight="1">
      <c r="A12" s="166" t="s">
        <v>51</v>
      </c>
      <c r="B12" s="114">
        <v>160</v>
      </c>
      <c r="C12" s="114">
        <v>0</v>
      </c>
      <c r="D12" s="143">
        <f t="shared" si="0"/>
        <v>-160</v>
      </c>
      <c r="E12" s="167">
        <f t="shared" si="1"/>
        <v>0</v>
      </c>
      <c r="F12" s="44"/>
      <c r="G12" s="45"/>
      <c r="I12" s="90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ht="41.25" customHeight="1">
      <c r="A13" s="166" t="s">
        <v>52</v>
      </c>
      <c r="B13" s="114">
        <v>32</v>
      </c>
      <c r="C13" s="114">
        <v>11</v>
      </c>
      <c r="D13" s="143">
        <f t="shared" si="0"/>
        <v>-21</v>
      </c>
      <c r="E13" s="167">
        <f t="shared" si="1"/>
        <v>34.4</v>
      </c>
      <c r="F13" s="44"/>
      <c r="G13" s="45"/>
      <c r="I13" s="47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41.25" customHeight="1">
      <c r="A14" s="166" t="s">
        <v>53</v>
      </c>
      <c r="B14" s="114">
        <v>0</v>
      </c>
      <c r="C14" s="114">
        <v>7</v>
      </c>
      <c r="D14" s="143">
        <f t="shared" si="0"/>
        <v>7</v>
      </c>
      <c r="E14" s="167"/>
      <c r="F14" s="44"/>
      <c r="G14" s="45"/>
      <c r="I14" s="47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1" ht="42" customHeight="1">
      <c r="A15" s="166" t="s">
        <v>54</v>
      </c>
      <c r="B15" s="114">
        <v>0</v>
      </c>
      <c r="C15" s="114">
        <v>0</v>
      </c>
      <c r="D15" s="143">
        <f t="shared" si="0"/>
        <v>0</v>
      </c>
      <c r="E15" s="167"/>
      <c r="F15" s="44"/>
      <c r="G15" s="45"/>
      <c r="I15" s="47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</row>
    <row r="16" spans="1:9" ht="23.25" customHeight="1">
      <c r="A16" s="166" t="s">
        <v>55</v>
      </c>
      <c r="B16" s="114">
        <v>133</v>
      </c>
      <c r="C16" s="114">
        <v>0</v>
      </c>
      <c r="D16" s="143">
        <f t="shared" si="0"/>
        <v>-133</v>
      </c>
      <c r="E16" s="167">
        <f t="shared" si="1"/>
        <v>0</v>
      </c>
      <c r="F16" s="44"/>
      <c r="G16" s="45"/>
      <c r="I16" s="47"/>
    </row>
    <row r="17" spans="1:13" ht="22.5" customHeight="1">
      <c r="A17" s="166" t="s">
        <v>56</v>
      </c>
      <c r="B17" s="115">
        <v>0</v>
      </c>
      <c r="C17" s="115">
        <v>0</v>
      </c>
      <c r="D17" s="143">
        <f t="shared" si="0"/>
        <v>0</v>
      </c>
      <c r="E17" s="167"/>
      <c r="F17" s="44"/>
      <c r="G17" s="45"/>
      <c r="I17" s="47"/>
      <c r="M17" s="114"/>
    </row>
    <row r="18" spans="1:13" ht="22.5" customHeight="1">
      <c r="A18" s="166" t="s">
        <v>57</v>
      </c>
      <c r="B18" s="114">
        <v>52</v>
      </c>
      <c r="C18" s="114">
        <v>0</v>
      </c>
      <c r="D18" s="143">
        <f t="shared" si="0"/>
        <v>-52</v>
      </c>
      <c r="E18" s="167">
        <f t="shared" si="1"/>
        <v>0</v>
      </c>
      <c r="F18" s="44"/>
      <c r="G18" s="45"/>
      <c r="I18" s="47"/>
      <c r="M18" s="114"/>
    </row>
    <row r="19" spans="1:13" ht="38.25" customHeight="1">
      <c r="A19" s="166" t="s">
        <v>58</v>
      </c>
      <c r="B19" s="114">
        <v>0</v>
      </c>
      <c r="C19" s="114">
        <v>104</v>
      </c>
      <c r="D19" s="143">
        <f t="shared" si="0"/>
        <v>104</v>
      </c>
      <c r="E19" s="167"/>
      <c r="F19" s="44"/>
      <c r="G19" s="45"/>
      <c r="I19" s="91"/>
      <c r="M19" s="114"/>
    </row>
    <row r="20" spans="1:13" ht="35.25" customHeight="1">
      <c r="A20" s="166" t="s">
        <v>59</v>
      </c>
      <c r="B20" s="114">
        <v>0</v>
      </c>
      <c r="C20" s="114">
        <v>95</v>
      </c>
      <c r="D20" s="143">
        <f t="shared" si="0"/>
        <v>95</v>
      </c>
      <c r="E20" s="167"/>
      <c r="F20" s="44"/>
      <c r="G20" s="45"/>
      <c r="I20" s="47"/>
      <c r="M20" s="114"/>
    </row>
    <row r="21" spans="1:13" ht="41.25" customHeight="1">
      <c r="A21" s="166" t="s">
        <v>60</v>
      </c>
      <c r="B21" s="114">
        <v>3104</v>
      </c>
      <c r="C21" s="114">
        <v>1029</v>
      </c>
      <c r="D21" s="143">
        <f t="shared" si="0"/>
        <v>-2075</v>
      </c>
      <c r="E21" s="167">
        <f t="shared" si="1"/>
        <v>33.2</v>
      </c>
      <c r="F21" s="44"/>
      <c r="G21" s="45"/>
      <c r="I21" s="47"/>
      <c r="M21" s="114"/>
    </row>
    <row r="22" spans="1:9" ht="19.5" customHeight="1">
      <c r="A22" s="166" t="s">
        <v>61</v>
      </c>
      <c r="B22" s="114">
        <v>721</v>
      </c>
      <c r="C22" s="114">
        <v>401</v>
      </c>
      <c r="D22" s="143">
        <f t="shared" si="0"/>
        <v>-320</v>
      </c>
      <c r="E22" s="167">
        <f t="shared" si="1"/>
        <v>55.6</v>
      </c>
      <c r="F22" s="44"/>
      <c r="G22" s="45"/>
      <c r="I22" s="47"/>
    </row>
    <row r="23" spans="1:9" ht="39" customHeight="1">
      <c r="A23" s="166" t="s">
        <v>62</v>
      </c>
      <c r="B23" s="114">
        <v>2092</v>
      </c>
      <c r="C23" s="114">
        <v>297</v>
      </c>
      <c r="D23" s="143">
        <f t="shared" si="0"/>
        <v>-1795</v>
      </c>
      <c r="E23" s="167">
        <f t="shared" si="1"/>
        <v>14.2</v>
      </c>
      <c r="F23" s="44"/>
      <c r="G23" s="45"/>
      <c r="I23" s="47"/>
    </row>
    <row r="24" spans="1:9" ht="38.25" customHeight="1">
      <c r="A24" s="166" t="s">
        <v>63</v>
      </c>
      <c r="B24" s="114">
        <v>22</v>
      </c>
      <c r="C24" s="114">
        <v>0</v>
      </c>
      <c r="D24" s="143">
        <f t="shared" si="0"/>
        <v>-22</v>
      </c>
      <c r="E24" s="167">
        <f t="shared" si="1"/>
        <v>0</v>
      </c>
      <c r="F24" s="44"/>
      <c r="G24" s="45"/>
      <c r="I24" s="47"/>
    </row>
    <row r="25" spans="1:9" ht="22.5" customHeight="1">
      <c r="A25" s="166" t="s">
        <v>64</v>
      </c>
      <c r="B25" s="114">
        <v>15</v>
      </c>
      <c r="C25" s="114">
        <v>46</v>
      </c>
      <c r="D25" s="143">
        <f t="shared" si="0"/>
        <v>31</v>
      </c>
      <c r="E25" s="167" t="s">
        <v>197</v>
      </c>
      <c r="F25" s="44"/>
      <c r="G25" s="45"/>
      <c r="I25" s="47"/>
    </row>
    <row r="26" spans="1:9" ht="18">
      <c r="A26" s="50"/>
      <c r="B26" s="151"/>
      <c r="C26" s="151"/>
      <c r="D26" s="50"/>
      <c r="E26" s="50"/>
      <c r="I26" s="47"/>
    </row>
    <row r="27" spans="1:5" ht="18">
      <c r="A27" s="50"/>
      <c r="B27" s="151"/>
      <c r="C27" s="151"/>
      <c r="D27" s="50"/>
      <c r="E27" s="5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4">
      <selection activeCell="H8" sqref="H8"/>
    </sheetView>
  </sheetViews>
  <sheetFormatPr defaultColWidth="9.140625" defaultRowHeight="15"/>
  <cols>
    <col min="1" max="1" width="52.8515625" style="46" customWidth="1"/>
    <col min="2" max="3" width="21.28125" style="46" customWidth="1"/>
    <col min="4" max="4" width="22.00390625" style="46" customWidth="1"/>
    <col min="5" max="5" width="21.57421875" style="46" customWidth="1"/>
    <col min="6" max="6" width="8.8515625" style="46" customWidth="1"/>
    <col min="7" max="7" width="10.8515625" style="46" bestFit="1" customWidth="1"/>
    <col min="8" max="16384" width="8.8515625" style="46" customWidth="1"/>
  </cols>
  <sheetData>
    <row r="1" spans="1:5" s="41" customFormat="1" ht="49.5" customHeight="1">
      <c r="A1" s="231" t="s">
        <v>187</v>
      </c>
      <c r="B1" s="231"/>
      <c r="C1" s="231"/>
      <c r="D1" s="231"/>
      <c r="E1" s="231"/>
    </row>
    <row r="2" spans="1:5" s="41" customFormat="1" ht="20.25" customHeight="1">
      <c r="A2" s="232" t="s">
        <v>65</v>
      </c>
      <c r="B2" s="232"/>
      <c r="C2" s="232"/>
      <c r="D2" s="232"/>
      <c r="E2" s="232"/>
    </row>
    <row r="3" spans="1:5" s="41" customFormat="1" ht="17.25" customHeight="1" thickBot="1">
      <c r="A3" s="88"/>
      <c r="B3" s="88"/>
      <c r="C3" s="88"/>
      <c r="D3" s="88"/>
      <c r="E3" s="103" t="s">
        <v>95</v>
      </c>
    </row>
    <row r="4" spans="1:5" s="43" customFormat="1" ht="25.5" customHeight="1">
      <c r="A4" s="233"/>
      <c r="B4" s="235" t="s">
        <v>198</v>
      </c>
      <c r="C4" s="235" t="s">
        <v>196</v>
      </c>
      <c r="D4" s="236" t="s">
        <v>84</v>
      </c>
      <c r="E4" s="237"/>
    </row>
    <row r="5" spans="1:5" s="43" customFormat="1" ht="37.5" customHeight="1">
      <c r="A5" s="234"/>
      <c r="B5" s="225"/>
      <c r="C5" s="225"/>
      <c r="D5" s="92" t="s">
        <v>86</v>
      </c>
      <c r="E5" s="93" t="s">
        <v>2</v>
      </c>
    </row>
    <row r="6" spans="1:7" s="51" customFormat="1" ht="34.5" customHeight="1">
      <c r="A6" s="119" t="s">
        <v>45</v>
      </c>
      <c r="B6" s="120">
        <f>SUM(B7:B15)</f>
        <v>6522</v>
      </c>
      <c r="C6" s="120">
        <f>SUM(C7:C15)</f>
        <v>2268</v>
      </c>
      <c r="D6" s="120">
        <f>C6-B6</f>
        <v>-4254</v>
      </c>
      <c r="E6" s="121">
        <f>ROUND(C6/B6*100,1)</f>
        <v>34.8</v>
      </c>
      <c r="G6" s="52"/>
    </row>
    <row r="7" spans="1:11" ht="51" customHeight="1">
      <c r="A7" s="94" t="s">
        <v>66</v>
      </c>
      <c r="B7" s="115">
        <v>1224</v>
      </c>
      <c r="C7" s="115">
        <v>617</v>
      </c>
      <c r="D7" s="203">
        <f aca="true" t="shared" si="0" ref="D7:D15">C7-B7</f>
        <v>-607</v>
      </c>
      <c r="E7" s="204">
        <f aca="true" t="shared" si="1" ref="E7:E15">ROUND(C7/B7*100,1)</f>
        <v>50.4</v>
      </c>
      <c r="G7" s="52"/>
      <c r="H7" s="53"/>
      <c r="K7" s="53"/>
    </row>
    <row r="8" spans="1:11" ht="35.25" customHeight="1">
      <c r="A8" s="94" t="s">
        <v>67</v>
      </c>
      <c r="B8" s="114">
        <v>1682</v>
      </c>
      <c r="C8" s="114">
        <v>627</v>
      </c>
      <c r="D8" s="203">
        <f t="shared" si="0"/>
        <v>-1055</v>
      </c>
      <c r="E8" s="204">
        <f t="shared" si="1"/>
        <v>37.3</v>
      </c>
      <c r="G8" s="52"/>
      <c r="H8" s="53"/>
      <c r="K8" s="53"/>
    </row>
    <row r="9" spans="1:11" s="48" customFormat="1" ht="25.5" customHeight="1">
      <c r="A9" s="94" t="s">
        <v>68</v>
      </c>
      <c r="B9" s="114">
        <v>1931</v>
      </c>
      <c r="C9" s="114">
        <v>543</v>
      </c>
      <c r="D9" s="203">
        <f t="shared" si="0"/>
        <v>-1388</v>
      </c>
      <c r="E9" s="204">
        <f t="shared" si="1"/>
        <v>28.1</v>
      </c>
      <c r="F9" s="46"/>
      <c r="G9" s="52"/>
      <c r="H9" s="53"/>
      <c r="I9" s="46"/>
      <c r="K9" s="53"/>
    </row>
    <row r="10" spans="1:11" ht="36.75" customHeight="1">
      <c r="A10" s="94" t="s">
        <v>69</v>
      </c>
      <c r="B10" s="114">
        <v>209</v>
      </c>
      <c r="C10" s="114">
        <v>38</v>
      </c>
      <c r="D10" s="203">
        <f t="shared" si="0"/>
        <v>-171</v>
      </c>
      <c r="E10" s="204">
        <f t="shared" si="1"/>
        <v>18.2</v>
      </c>
      <c r="G10" s="52"/>
      <c r="H10" s="53"/>
      <c r="K10" s="53"/>
    </row>
    <row r="11" spans="1:11" ht="28.5" customHeight="1">
      <c r="A11" s="94" t="s">
        <v>70</v>
      </c>
      <c r="B11" s="114">
        <v>725</v>
      </c>
      <c r="C11" s="114">
        <v>57</v>
      </c>
      <c r="D11" s="203">
        <f t="shared" si="0"/>
        <v>-668</v>
      </c>
      <c r="E11" s="204">
        <f t="shared" si="1"/>
        <v>7.9</v>
      </c>
      <c r="G11" s="52"/>
      <c r="H11" s="53"/>
      <c r="K11" s="53"/>
    </row>
    <row r="12" spans="1:11" ht="59.25" customHeight="1">
      <c r="A12" s="94" t="s">
        <v>71</v>
      </c>
      <c r="B12" s="114">
        <v>2</v>
      </c>
      <c r="C12" s="114">
        <v>37</v>
      </c>
      <c r="D12" s="203">
        <f t="shared" si="0"/>
        <v>35</v>
      </c>
      <c r="E12" s="204" t="s">
        <v>199</v>
      </c>
      <c r="G12" s="52"/>
      <c r="H12" s="53"/>
      <c r="K12" s="53"/>
    </row>
    <row r="13" spans="1:18" ht="30.75" customHeight="1">
      <c r="A13" s="94" t="s">
        <v>72</v>
      </c>
      <c r="B13" s="114">
        <v>98</v>
      </c>
      <c r="C13" s="114">
        <v>84</v>
      </c>
      <c r="D13" s="203">
        <f t="shared" si="0"/>
        <v>-14</v>
      </c>
      <c r="E13" s="204">
        <f t="shared" si="1"/>
        <v>85.7</v>
      </c>
      <c r="G13" s="52"/>
      <c r="H13" s="53"/>
      <c r="K13" s="53"/>
      <c r="R13" s="54"/>
    </row>
    <row r="14" spans="1:18" ht="75" customHeight="1">
      <c r="A14" s="94" t="s">
        <v>73</v>
      </c>
      <c r="B14" s="114">
        <v>316</v>
      </c>
      <c r="C14" s="114">
        <v>60</v>
      </c>
      <c r="D14" s="203">
        <f t="shared" si="0"/>
        <v>-256</v>
      </c>
      <c r="E14" s="204">
        <f t="shared" si="1"/>
        <v>19</v>
      </c>
      <c r="G14" s="52"/>
      <c r="H14" s="53"/>
      <c r="K14" s="53"/>
      <c r="R14" s="54"/>
    </row>
    <row r="15" spans="1:18" ht="33" customHeight="1" thickBot="1">
      <c r="A15" s="95" t="s">
        <v>74</v>
      </c>
      <c r="B15" s="114">
        <v>335</v>
      </c>
      <c r="C15" s="114">
        <v>205</v>
      </c>
      <c r="D15" s="203">
        <f t="shared" si="0"/>
        <v>-130</v>
      </c>
      <c r="E15" s="204">
        <f t="shared" si="1"/>
        <v>61.2</v>
      </c>
      <c r="G15" s="52"/>
      <c r="H15" s="53"/>
      <c r="K15" s="53"/>
      <c r="R15" s="54"/>
    </row>
    <row r="16" spans="1:18" ht="12.75">
      <c r="A16" s="50"/>
      <c r="B16" s="50"/>
      <c r="C16" s="50"/>
      <c r="D16" s="50"/>
      <c r="R16" s="54"/>
    </row>
    <row r="17" spans="1:18" ht="12.75">
      <c r="A17" s="50"/>
      <c r="B17" s="50"/>
      <c r="C17" s="50"/>
      <c r="D17" s="50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43"/>
  <sheetViews>
    <sheetView view="pageBreakPreview" zoomScaleSheetLayoutView="100" zoomScalePageLayoutView="0" workbookViewId="0" topLeftCell="A1">
      <pane xSplit="1" ySplit="4" topLeftCell="B2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19" sqref="G19"/>
    </sheetView>
  </sheetViews>
  <sheetFormatPr defaultColWidth="9.140625" defaultRowHeight="15"/>
  <cols>
    <col min="1" max="1" width="67.57421875" style="1" customWidth="1"/>
    <col min="2" max="2" width="10.421875" style="1" customWidth="1"/>
    <col min="3" max="3" width="10.1406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5" t="s">
        <v>136</v>
      </c>
      <c r="B1" s="255"/>
      <c r="C1" s="255"/>
      <c r="D1" s="255"/>
      <c r="E1" s="255"/>
    </row>
    <row r="2" spans="1:5" ht="27" customHeight="1">
      <c r="A2" s="256" t="s">
        <v>200</v>
      </c>
      <c r="B2" s="256"/>
      <c r="C2" s="256"/>
      <c r="D2" s="256"/>
      <c r="E2" s="256"/>
    </row>
    <row r="3" spans="1:6" ht="15.75" customHeight="1">
      <c r="A3" s="244" t="s">
        <v>0</v>
      </c>
      <c r="B3" s="244" t="s">
        <v>87</v>
      </c>
      <c r="C3" s="244" t="s">
        <v>132</v>
      </c>
      <c r="D3" s="257" t="s">
        <v>1</v>
      </c>
      <c r="E3" s="257"/>
      <c r="F3" s="2"/>
    </row>
    <row r="4" spans="1:6" ht="18" customHeight="1">
      <c r="A4" s="244"/>
      <c r="B4" s="244"/>
      <c r="C4" s="244"/>
      <c r="D4" s="40" t="s">
        <v>2</v>
      </c>
      <c r="E4" s="154" t="s">
        <v>175</v>
      </c>
      <c r="F4" s="2"/>
    </row>
    <row r="5" spans="1:6" ht="21.75" customHeight="1">
      <c r="A5" s="168" t="s">
        <v>174</v>
      </c>
      <c r="B5" s="55">
        <v>45924</v>
      </c>
      <c r="C5" s="55">
        <v>45087</v>
      </c>
      <c r="D5" s="199">
        <f aca="true" t="shared" si="0" ref="D5:D30">ROUND(C5/B5*100,1)</f>
        <v>98.2</v>
      </c>
      <c r="E5" s="200">
        <f aca="true" t="shared" si="1" ref="E5:E30">C5-B5</f>
        <v>-837</v>
      </c>
      <c r="F5" s="1" t="s">
        <v>3</v>
      </c>
    </row>
    <row r="6" spans="1:5" ht="15.75" customHeight="1">
      <c r="A6" s="169" t="s">
        <v>156</v>
      </c>
      <c r="B6" s="55">
        <v>25578</v>
      </c>
      <c r="C6" s="55">
        <v>24238</v>
      </c>
      <c r="D6" s="199">
        <f t="shared" si="0"/>
        <v>94.8</v>
      </c>
      <c r="E6" s="200">
        <f t="shared" si="1"/>
        <v>-1340</v>
      </c>
    </row>
    <row r="7" spans="1:7" ht="33" customHeight="1">
      <c r="A7" s="170" t="s">
        <v>178</v>
      </c>
      <c r="B7" s="55">
        <v>29027</v>
      </c>
      <c r="C7" s="56">
        <v>29858</v>
      </c>
      <c r="D7" s="199">
        <f t="shared" si="0"/>
        <v>102.9</v>
      </c>
      <c r="E7" s="200">
        <f t="shared" si="1"/>
        <v>831</v>
      </c>
      <c r="F7" s="3"/>
      <c r="G7" s="4"/>
    </row>
    <row r="8" spans="1:7" ht="21">
      <c r="A8" s="171" t="s">
        <v>179</v>
      </c>
      <c r="B8" s="55">
        <v>10673</v>
      </c>
      <c r="C8" s="56">
        <v>12095</v>
      </c>
      <c r="D8" s="199">
        <f t="shared" si="0"/>
        <v>113.3</v>
      </c>
      <c r="E8" s="200">
        <f t="shared" si="1"/>
        <v>1422</v>
      </c>
      <c r="F8" s="3"/>
      <c r="G8" s="4"/>
    </row>
    <row r="9" spans="1:7" ht="33" customHeight="1">
      <c r="A9" s="172" t="s">
        <v>157</v>
      </c>
      <c r="B9" s="189">
        <v>36.8</v>
      </c>
      <c r="C9" s="189">
        <v>40.5</v>
      </c>
      <c r="D9" s="238" t="s">
        <v>201</v>
      </c>
      <c r="E9" s="239"/>
      <c r="F9" s="5"/>
      <c r="G9" s="4"/>
    </row>
    <row r="10" spans="1:7" ht="33" customHeight="1">
      <c r="A10" s="173" t="s">
        <v>180</v>
      </c>
      <c r="B10" s="109">
        <v>16886</v>
      </c>
      <c r="C10" s="109">
        <v>16171</v>
      </c>
      <c r="D10" s="199">
        <f t="shared" si="0"/>
        <v>95.8</v>
      </c>
      <c r="E10" s="201">
        <f t="shared" si="1"/>
        <v>-715</v>
      </c>
      <c r="F10" s="5"/>
      <c r="G10" s="4"/>
    </row>
    <row r="11" spans="1:7" ht="28.5" customHeight="1">
      <c r="A11" s="174" t="s">
        <v>181</v>
      </c>
      <c r="B11" s="109">
        <v>84</v>
      </c>
      <c r="C11" s="109">
        <v>88</v>
      </c>
      <c r="D11" s="199">
        <f t="shared" si="0"/>
        <v>104.8</v>
      </c>
      <c r="E11" s="201">
        <f t="shared" si="1"/>
        <v>4</v>
      </c>
      <c r="F11" s="5"/>
      <c r="G11" s="4"/>
    </row>
    <row r="12" spans="1:7" ht="19.5" customHeight="1">
      <c r="A12" s="169" t="s">
        <v>182</v>
      </c>
      <c r="B12" s="109">
        <v>486</v>
      </c>
      <c r="C12" s="109">
        <v>644</v>
      </c>
      <c r="D12" s="199">
        <f t="shared" si="0"/>
        <v>132.5</v>
      </c>
      <c r="E12" s="201">
        <f t="shared" si="1"/>
        <v>158</v>
      </c>
      <c r="F12" s="5"/>
      <c r="G12" s="4"/>
    </row>
    <row r="13" spans="1:5" ht="21.75" customHeight="1">
      <c r="A13" s="175" t="s">
        <v>158</v>
      </c>
      <c r="B13" s="192">
        <v>40</v>
      </c>
      <c r="C13" s="193">
        <v>39.4</v>
      </c>
      <c r="D13" s="238" t="s">
        <v>202</v>
      </c>
      <c r="E13" s="239"/>
    </row>
    <row r="14" spans="1:5" ht="24" customHeight="1">
      <c r="A14" s="176" t="s">
        <v>183</v>
      </c>
      <c r="B14" s="106">
        <v>6855</v>
      </c>
      <c r="C14" s="109">
        <v>6651</v>
      </c>
      <c r="D14" s="199">
        <f>ROUND(C14/B14*100,1)</f>
        <v>97</v>
      </c>
      <c r="E14" s="201">
        <f>C14-B14</f>
        <v>-204</v>
      </c>
    </row>
    <row r="15" spans="1:5" ht="18.75" customHeight="1">
      <c r="A15" s="177" t="s">
        <v>159</v>
      </c>
      <c r="B15" s="194">
        <v>87.4</v>
      </c>
      <c r="C15" s="195">
        <v>86.5</v>
      </c>
      <c r="D15" s="238" t="s">
        <v>203</v>
      </c>
      <c r="E15" s="239"/>
    </row>
    <row r="16" spans="1:6" ht="21.75" customHeight="1">
      <c r="A16" s="178" t="s">
        <v>184</v>
      </c>
      <c r="B16" s="106">
        <v>1867</v>
      </c>
      <c r="C16" s="107">
        <v>2382</v>
      </c>
      <c r="D16" s="199">
        <f t="shared" si="0"/>
        <v>127.6</v>
      </c>
      <c r="E16" s="200">
        <f t="shared" si="1"/>
        <v>515</v>
      </c>
      <c r="F16" s="6"/>
    </row>
    <row r="17" spans="1:6" ht="18.75" customHeight="1">
      <c r="A17" s="179" t="s">
        <v>160</v>
      </c>
      <c r="B17" s="194">
        <v>97.7</v>
      </c>
      <c r="C17" s="196">
        <v>97.6</v>
      </c>
      <c r="D17" s="238" t="s">
        <v>204</v>
      </c>
      <c r="E17" s="239"/>
      <c r="F17" s="6"/>
    </row>
    <row r="18" spans="1:6" ht="20.25" customHeight="1">
      <c r="A18" s="180" t="s">
        <v>161</v>
      </c>
      <c r="B18" s="106">
        <v>8</v>
      </c>
      <c r="C18" s="107">
        <v>11</v>
      </c>
      <c r="D18" s="199">
        <f t="shared" si="0"/>
        <v>137.5</v>
      </c>
      <c r="E18" s="200">
        <f t="shared" si="1"/>
        <v>3</v>
      </c>
      <c r="F18" s="6"/>
    </row>
    <row r="19" spans="1:6" ht="33" customHeight="1">
      <c r="A19" s="181" t="s">
        <v>185</v>
      </c>
      <c r="B19" s="109">
        <v>5579</v>
      </c>
      <c r="C19" s="109">
        <v>5360</v>
      </c>
      <c r="D19" s="199">
        <f t="shared" si="0"/>
        <v>96.1</v>
      </c>
      <c r="E19" s="200">
        <f t="shared" si="1"/>
        <v>-219</v>
      </c>
      <c r="F19" s="7"/>
    </row>
    <row r="20" spans="1:11" ht="21.75" customHeight="1">
      <c r="A20" s="182" t="s">
        <v>176</v>
      </c>
      <c r="B20" s="108">
        <v>5514</v>
      </c>
      <c r="C20" s="108">
        <v>5285</v>
      </c>
      <c r="D20" s="199">
        <f t="shared" si="0"/>
        <v>95.8</v>
      </c>
      <c r="E20" s="200">
        <f t="shared" si="1"/>
        <v>-229</v>
      </c>
      <c r="F20" s="7"/>
      <c r="G20" s="1" t="s">
        <v>3</v>
      </c>
      <c r="K20" s="8"/>
    </row>
    <row r="21" spans="1:5" s="183" customFormat="1" ht="15">
      <c r="A21" s="176" t="s">
        <v>170</v>
      </c>
      <c r="B21" s="56">
        <v>93696</v>
      </c>
      <c r="C21" s="56">
        <v>97850</v>
      </c>
      <c r="D21" s="190">
        <f t="shared" si="0"/>
        <v>104.4</v>
      </c>
      <c r="E21" s="197">
        <f t="shared" si="1"/>
        <v>4154</v>
      </c>
    </row>
    <row r="22" spans="1:5" s="183" customFormat="1" ht="19.5" customHeight="1">
      <c r="A22" s="182" t="s">
        <v>169</v>
      </c>
      <c r="B22" s="56">
        <v>43943</v>
      </c>
      <c r="C22" s="56">
        <v>43314</v>
      </c>
      <c r="D22" s="190">
        <f t="shared" si="0"/>
        <v>98.6</v>
      </c>
      <c r="E22" s="197">
        <f t="shared" si="1"/>
        <v>-629</v>
      </c>
    </row>
    <row r="23" spans="1:5" s="183" customFormat="1" ht="19.5" customHeight="1">
      <c r="A23" s="176" t="s">
        <v>171</v>
      </c>
      <c r="B23" s="56">
        <v>39736</v>
      </c>
      <c r="C23" s="56">
        <v>39718</v>
      </c>
      <c r="D23" s="190">
        <f t="shared" si="0"/>
        <v>100</v>
      </c>
      <c r="E23" s="197">
        <f t="shared" si="1"/>
        <v>-18</v>
      </c>
    </row>
    <row r="24" spans="1:5" s="183" customFormat="1" ht="19.5" customHeight="1">
      <c r="A24" s="176" t="s">
        <v>172</v>
      </c>
      <c r="B24" s="56">
        <v>2802</v>
      </c>
      <c r="C24" s="56">
        <v>2266</v>
      </c>
      <c r="D24" s="190">
        <f t="shared" si="0"/>
        <v>80.9</v>
      </c>
      <c r="E24" s="197">
        <f t="shared" si="1"/>
        <v>-536</v>
      </c>
    </row>
    <row r="25" spans="1:5" s="183" customFormat="1" ht="19.5" customHeight="1">
      <c r="A25" s="178" t="s">
        <v>162</v>
      </c>
      <c r="B25" s="184">
        <v>6.1</v>
      </c>
      <c r="C25" s="184">
        <v>5</v>
      </c>
      <c r="D25" s="248" t="s">
        <v>188</v>
      </c>
      <c r="E25" s="248"/>
    </row>
    <row r="26" spans="1:5" s="183" customFormat="1" ht="28.5" customHeight="1">
      <c r="A26" s="180" t="s">
        <v>163</v>
      </c>
      <c r="B26" s="184">
        <v>27.1</v>
      </c>
      <c r="C26" s="184">
        <v>28.9</v>
      </c>
      <c r="D26" s="248" t="s">
        <v>205</v>
      </c>
      <c r="E26" s="248"/>
    </row>
    <row r="27" spans="1:5" s="183" customFormat="1" ht="30.75" customHeight="1">
      <c r="A27" s="185" t="s">
        <v>168</v>
      </c>
      <c r="B27" s="56">
        <v>6298</v>
      </c>
      <c r="C27" s="56">
        <v>6765</v>
      </c>
      <c r="D27" s="191">
        <f t="shared" si="0"/>
        <v>107.4</v>
      </c>
      <c r="E27" s="198">
        <f t="shared" si="1"/>
        <v>467</v>
      </c>
    </row>
    <row r="28" spans="1:5" s="183" customFormat="1" ht="19.5" customHeight="1">
      <c r="A28" s="181" t="s">
        <v>12</v>
      </c>
      <c r="B28" s="56">
        <v>35073</v>
      </c>
      <c r="C28" s="56">
        <v>36236</v>
      </c>
      <c r="D28" s="191">
        <f t="shared" si="0"/>
        <v>103.3</v>
      </c>
      <c r="E28" s="198">
        <f t="shared" si="1"/>
        <v>1163</v>
      </c>
    </row>
    <row r="29" spans="1:5" s="183" customFormat="1" ht="12.75" customHeight="1">
      <c r="A29" s="186" t="s">
        <v>164</v>
      </c>
      <c r="B29" s="56">
        <v>34245</v>
      </c>
      <c r="C29" s="56">
        <v>35380</v>
      </c>
      <c r="D29" s="191">
        <f t="shared" si="0"/>
        <v>103.3</v>
      </c>
      <c r="E29" s="198">
        <f t="shared" si="1"/>
        <v>1135</v>
      </c>
    </row>
    <row r="30" spans="1:5" s="183" customFormat="1" ht="19.5" customHeight="1">
      <c r="A30" s="170" t="s">
        <v>173</v>
      </c>
      <c r="B30" s="56">
        <v>26856</v>
      </c>
      <c r="C30" s="56">
        <v>27262</v>
      </c>
      <c r="D30" s="191">
        <f t="shared" si="0"/>
        <v>101.5</v>
      </c>
      <c r="E30" s="198">
        <f t="shared" si="1"/>
        <v>406</v>
      </c>
    </row>
    <row r="31" spans="1:5" s="183" customFormat="1" ht="19.5" customHeight="1">
      <c r="A31" s="177" t="s">
        <v>165</v>
      </c>
      <c r="B31" s="184">
        <v>76.6</v>
      </c>
      <c r="C31" s="184">
        <v>75.2</v>
      </c>
      <c r="D31" s="248" t="s">
        <v>206</v>
      </c>
      <c r="E31" s="248"/>
    </row>
    <row r="32" spans="1:5" s="183" customFormat="1" ht="10.5" customHeight="1">
      <c r="A32" s="249" t="s">
        <v>135</v>
      </c>
      <c r="B32" s="250"/>
      <c r="C32" s="250"/>
      <c r="D32" s="250"/>
      <c r="E32" s="251"/>
    </row>
    <row r="33" spans="1:5" s="183" customFormat="1" ht="21" customHeight="1">
      <c r="A33" s="252"/>
      <c r="B33" s="253"/>
      <c r="C33" s="253"/>
      <c r="D33" s="253"/>
      <c r="E33" s="254"/>
    </row>
    <row r="34" spans="1:5" ht="14.25" customHeight="1">
      <c r="A34" s="244" t="s">
        <v>0</v>
      </c>
      <c r="B34" s="245" t="s">
        <v>207</v>
      </c>
      <c r="C34" s="245" t="s">
        <v>208</v>
      </c>
      <c r="D34" s="246" t="s">
        <v>1</v>
      </c>
      <c r="E34" s="247"/>
    </row>
    <row r="35" spans="1:5" ht="15.75" customHeight="1">
      <c r="A35" s="244"/>
      <c r="B35" s="245"/>
      <c r="C35" s="245"/>
      <c r="D35" s="152" t="s">
        <v>2</v>
      </c>
      <c r="E35" s="153" t="s">
        <v>175</v>
      </c>
    </row>
    <row r="36" spans="1:8" ht="19.5" customHeight="1">
      <c r="A36" s="170" t="s">
        <v>174</v>
      </c>
      <c r="B36" s="56">
        <v>15125</v>
      </c>
      <c r="C36" s="55">
        <v>14294</v>
      </c>
      <c r="D36" s="199">
        <f aca="true" t="shared" si="2" ref="D36:D42">ROUND(C36/B36*100,1)</f>
        <v>94.5</v>
      </c>
      <c r="E36" s="200">
        <f>C36-B36</f>
        <v>-831</v>
      </c>
      <c r="G36" s="9"/>
      <c r="H36" s="9"/>
    </row>
    <row r="37" spans="1:5" ht="19.5" customHeight="1">
      <c r="A37" s="170" t="s">
        <v>171</v>
      </c>
      <c r="B37" s="56">
        <v>12873</v>
      </c>
      <c r="C37" s="55">
        <v>15499</v>
      </c>
      <c r="D37" s="199">
        <f t="shared" si="2"/>
        <v>120.4</v>
      </c>
      <c r="E37" s="200">
        <f>C37-B37</f>
        <v>2626</v>
      </c>
    </row>
    <row r="38" spans="1:6" ht="19.5" customHeight="1">
      <c r="A38" s="170" t="s">
        <v>166</v>
      </c>
      <c r="B38" s="56">
        <v>2408</v>
      </c>
      <c r="C38" s="55">
        <v>3030</v>
      </c>
      <c r="D38" s="241">
        <v>622</v>
      </c>
      <c r="E38" s="239"/>
      <c r="F38" s="7"/>
    </row>
    <row r="39" spans="1:5" ht="19.5" customHeight="1">
      <c r="A39" s="187" t="s">
        <v>177</v>
      </c>
      <c r="B39" s="55">
        <v>2601</v>
      </c>
      <c r="C39" s="55">
        <v>2839</v>
      </c>
      <c r="D39" s="199">
        <f t="shared" si="2"/>
        <v>109.2</v>
      </c>
      <c r="E39" s="202">
        <f>C39-B39</f>
        <v>238</v>
      </c>
    </row>
    <row r="40" spans="1:5" ht="21.75" customHeight="1">
      <c r="A40" s="187" t="s">
        <v>189</v>
      </c>
      <c r="B40" s="55">
        <v>1084</v>
      </c>
      <c r="C40" s="55">
        <v>903</v>
      </c>
      <c r="D40" s="199">
        <f t="shared" si="2"/>
        <v>83.3</v>
      </c>
      <c r="E40" s="202">
        <f>C40-B40</f>
        <v>-181</v>
      </c>
    </row>
    <row r="41" spans="1:5" ht="19.5" customHeight="1">
      <c r="A41" s="188" t="s">
        <v>4</v>
      </c>
      <c r="B41" s="55">
        <v>5127</v>
      </c>
      <c r="C41" s="55">
        <v>5810</v>
      </c>
      <c r="D41" s="242">
        <v>683</v>
      </c>
      <c r="E41" s="243"/>
    </row>
    <row r="42" spans="1:5" ht="19.5" customHeight="1">
      <c r="A42" s="170" t="s">
        <v>167</v>
      </c>
      <c r="B42" s="55">
        <v>6</v>
      </c>
      <c r="C42" s="55">
        <v>5</v>
      </c>
      <c r="D42" s="199">
        <f t="shared" si="2"/>
        <v>83.3</v>
      </c>
      <c r="E42" s="202">
        <f>C42-B42</f>
        <v>-1</v>
      </c>
    </row>
    <row r="43" spans="1:5" ht="33" customHeight="1">
      <c r="A43" s="240"/>
      <c r="B43" s="240"/>
      <c r="C43" s="240"/>
      <c r="D43" s="240"/>
      <c r="E43" s="240"/>
    </row>
  </sheetData>
  <sheetProtection/>
  <mergeCells count="21">
    <mergeCell ref="D3:E3"/>
    <mergeCell ref="D25:E25"/>
    <mergeCell ref="A32:E33"/>
    <mergeCell ref="D31:E31"/>
    <mergeCell ref="D26:E26"/>
    <mergeCell ref="D13:E13"/>
    <mergeCell ref="A1:E1"/>
    <mergeCell ref="A2:E2"/>
    <mergeCell ref="A3:A4"/>
    <mergeCell ref="B3:B4"/>
    <mergeCell ref="C3:C4"/>
    <mergeCell ref="D15:E15"/>
    <mergeCell ref="D17:E17"/>
    <mergeCell ref="A43:E43"/>
    <mergeCell ref="D38:E38"/>
    <mergeCell ref="D41:E41"/>
    <mergeCell ref="D9:E9"/>
    <mergeCell ref="A34:A35"/>
    <mergeCell ref="B34:B35"/>
    <mergeCell ref="C34:C35"/>
    <mergeCell ref="D34:E34"/>
  </mergeCells>
  <printOptions horizontalCentered="1"/>
  <pageMargins left="0.5905511811023623" right="0" top="0.3937007874015748" bottom="0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41"/>
  <sheetViews>
    <sheetView tabSelected="1" view="pageBreakPreview" zoomScale="84" zoomScaleNormal="66" zoomScaleSheetLayoutView="84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G9" sqref="AG9"/>
    </sheetView>
  </sheetViews>
  <sheetFormatPr defaultColWidth="9.140625" defaultRowHeight="15"/>
  <cols>
    <col min="1" max="1" width="20.140625" style="13" customWidth="1"/>
    <col min="2" max="2" width="10.140625" style="13" customWidth="1"/>
    <col min="3" max="3" width="9.57421875" style="13" customWidth="1"/>
    <col min="4" max="4" width="6.00390625" style="13" customWidth="1"/>
    <col min="5" max="5" width="8.140625" style="13" customWidth="1"/>
    <col min="6" max="7" width="8.28125" style="13" customWidth="1"/>
    <col min="8" max="8" width="6.421875" style="13" customWidth="1"/>
    <col min="9" max="9" width="8.28125" style="13" customWidth="1"/>
    <col min="10" max="10" width="8.7109375" style="13" customWidth="1"/>
    <col min="11" max="11" width="8.8515625" style="13" customWidth="1"/>
    <col min="12" max="12" width="7.421875" style="13" customWidth="1"/>
    <col min="13" max="13" width="7.8515625" style="13" customWidth="1"/>
    <col min="14" max="14" width="9.421875" style="13" customWidth="1"/>
    <col min="15" max="15" width="9.8515625" style="13" customWidth="1"/>
    <col min="16" max="16" width="8.8515625" style="13" customWidth="1"/>
    <col min="17" max="20" width="7.140625" style="13" customWidth="1"/>
    <col min="21" max="21" width="7.57421875" style="13" customWidth="1"/>
    <col min="22" max="22" width="8.140625" style="13" customWidth="1"/>
    <col min="23" max="23" width="7.140625" style="13" customWidth="1"/>
    <col min="24" max="24" width="6.8515625" style="13" customWidth="1"/>
    <col min="25" max="25" width="9.28125" style="13" customWidth="1"/>
    <col min="26" max="26" width="9.140625" style="13" customWidth="1"/>
    <col min="27" max="27" width="6.421875" style="13" customWidth="1"/>
    <col min="28" max="28" width="8.421875" style="13" customWidth="1"/>
    <col min="29" max="29" width="9.421875" style="13" customWidth="1"/>
    <col min="30" max="30" width="8.7109375" style="13" customWidth="1"/>
    <col min="31" max="31" width="6.28125" style="13" customWidth="1"/>
    <col min="32" max="33" width="8.8515625" style="13" customWidth="1"/>
    <col min="34" max="34" width="9.28125" style="13" customWidth="1"/>
    <col min="35" max="35" width="8.421875" style="13" customWidth="1"/>
    <col min="36" max="36" width="8.7109375" style="13" customWidth="1"/>
    <col min="37" max="37" width="8.57421875" style="13" customWidth="1"/>
    <col min="38" max="38" width="8.421875" style="13" customWidth="1"/>
    <col min="39" max="39" width="7.421875" style="13" customWidth="1"/>
    <col min="40" max="41" width="8.421875" style="13" customWidth="1"/>
    <col min="42" max="42" width="8.28125" style="13" customWidth="1"/>
    <col min="43" max="43" width="7.421875" style="13" customWidth="1"/>
    <col min="44" max="44" width="6.57421875" style="13" customWidth="1"/>
    <col min="45" max="45" width="10.421875" style="13" customWidth="1"/>
    <col min="46" max="46" width="10.00390625" style="13" customWidth="1"/>
    <col min="47" max="47" width="6.7109375" style="13" customWidth="1"/>
    <col min="48" max="48" width="7.421875" style="13" customWidth="1"/>
    <col min="49" max="49" width="8.421875" style="13" customWidth="1"/>
    <col min="50" max="50" width="9.00390625" style="13" customWidth="1"/>
    <col min="51" max="51" width="6.00390625" style="13" customWidth="1"/>
    <col min="52" max="52" width="7.421875" style="13" customWidth="1"/>
    <col min="53" max="53" width="8.7109375" style="13" customWidth="1"/>
    <col min="54" max="54" width="8.57421875" style="13" customWidth="1"/>
    <col min="55" max="55" width="6.421875" style="13" customWidth="1"/>
    <col min="56" max="56" width="7.57421875" style="13" customWidth="1"/>
    <col min="57" max="57" width="8.28125" style="13" customWidth="1"/>
    <col min="58" max="58" width="7.421875" style="13" customWidth="1"/>
    <col min="59" max="59" width="5.8515625" style="13" customWidth="1"/>
    <col min="60" max="60" width="7.57421875" style="13" customWidth="1"/>
    <col min="61" max="61" width="7.8515625" style="13" customWidth="1"/>
    <col min="62" max="62" width="7.421875" style="13" customWidth="1"/>
    <col min="63" max="63" width="7.8515625" style="13" customWidth="1"/>
    <col min="64" max="64" width="7.140625" style="13" customWidth="1"/>
    <col min="65" max="65" width="6.421875" style="13" customWidth="1"/>
    <col min="66" max="66" width="6.57421875" style="13" customWidth="1"/>
    <col min="67" max="67" width="6.7109375" style="13" customWidth="1"/>
    <col min="68" max="68" width="6.421875" style="13" customWidth="1"/>
    <col min="69" max="16384" width="9.140625" style="13" customWidth="1"/>
  </cols>
  <sheetData>
    <row r="1" spans="1:60" ht="21.75" customHeight="1">
      <c r="A1" s="10"/>
      <c r="B1" s="295" t="s">
        <v>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12"/>
      <c r="AQ1" s="12"/>
      <c r="AR1" s="12"/>
      <c r="AS1" s="12"/>
      <c r="AT1" s="12"/>
      <c r="AU1" s="12"/>
      <c r="AW1" s="14"/>
      <c r="AY1" s="14"/>
      <c r="AZ1" s="14"/>
      <c r="BB1" s="15"/>
      <c r="BG1" s="15"/>
      <c r="BH1" s="15"/>
    </row>
    <row r="2" spans="1:67" ht="21.75" customHeight="1">
      <c r="A2" s="16"/>
      <c r="B2" s="296" t="s">
        <v>209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5"/>
      <c r="AP2" s="18"/>
      <c r="AQ2" s="15" t="s">
        <v>6</v>
      </c>
      <c r="AR2" s="18"/>
      <c r="AS2" s="18"/>
      <c r="AU2" s="18"/>
      <c r="AV2" s="18"/>
      <c r="AW2" s="19"/>
      <c r="AX2" s="19"/>
      <c r="AY2" s="19"/>
      <c r="AZ2" s="19"/>
      <c r="BA2" s="19"/>
      <c r="BB2" s="15"/>
      <c r="BE2" s="15"/>
      <c r="BK2" s="15"/>
      <c r="BO2" s="15" t="s">
        <v>6</v>
      </c>
    </row>
    <row r="3" spans="1:68" ht="11.25" customHeight="1">
      <c r="A3" s="285"/>
      <c r="B3" s="266" t="s">
        <v>88</v>
      </c>
      <c r="C3" s="266"/>
      <c r="D3" s="266"/>
      <c r="E3" s="266"/>
      <c r="F3" s="276" t="s">
        <v>89</v>
      </c>
      <c r="G3" s="277"/>
      <c r="H3" s="277"/>
      <c r="I3" s="278"/>
      <c r="J3" s="276" t="s">
        <v>7</v>
      </c>
      <c r="K3" s="277"/>
      <c r="L3" s="277"/>
      <c r="M3" s="278"/>
      <c r="N3" s="276" t="s">
        <v>90</v>
      </c>
      <c r="O3" s="277"/>
      <c r="P3" s="277"/>
      <c r="Q3" s="278"/>
      <c r="R3" s="276" t="s">
        <v>133</v>
      </c>
      <c r="S3" s="277"/>
      <c r="T3" s="278"/>
      <c r="U3" s="276" t="s">
        <v>8</v>
      </c>
      <c r="V3" s="277"/>
      <c r="W3" s="277"/>
      <c r="X3" s="278"/>
      <c r="Y3" s="276" t="s">
        <v>9</v>
      </c>
      <c r="Z3" s="277"/>
      <c r="AA3" s="277"/>
      <c r="AB3" s="278"/>
      <c r="AC3" s="263" t="s">
        <v>91</v>
      </c>
      <c r="AD3" s="264"/>
      <c r="AE3" s="264"/>
      <c r="AF3" s="264"/>
      <c r="AG3" s="264"/>
      <c r="AH3" s="264"/>
      <c r="AI3" s="264"/>
      <c r="AJ3" s="265"/>
      <c r="AK3" s="276" t="s">
        <v>10</v>
      </c>
      <c r="AL3" s="277"/>
      <c r="AM3" s="277"/>
      <c r="AN3" s="278"/>
      <c r="AO3" s="289" t="s">
        <v>11</v>
      </c>
      <c r="AP3" s="289"/>
      <c r="AQ3" s="289"/>
      <c r="AR3" s="289"/>
      <c r="AS3" s="266" t="s">
        <v>12</v>
      </c>
      <c r="AT3" s="266"/>
      <c r="AU3" s="266"/>
      <c r="AV3" s="266"/>
      <c r="AW3" s="276" t="s">
        <v>13</v>
      </c>
      <c r="AX3" s="277"/>
      <c r="AY3" s="277"/>
      <c r="AZ3" s="278"/>
      <c r="BA3" s="266" t="s">
        <v>14</v>
      </c>
      <c r="BB3" s="266"/>
      <c r="BC3" s="266"/>
      <c r="BD3" s="266"/>
      <c r="BE3" s="267" t="s">
        <v>98</v>
      </c>
      <c r="BF3" s="268"/>
      <c r="BG3" s="269"/>
      <c r="BH3" s="276" t="s">
        <v>101</v>
      </c>
      <c r="BI3" s="277"/>
      <c r="BJ3" s="277"/>
      <c r="BK3" s="277"/>
      <c r="BL3" s="277"/>
      <c r="BM3" s="276" t="s">
        <v>4</v>
      </c>
      <c r="BN3" s="277"/>
      <c r="BO3" s="277"/>
      <c r="BP3" s="278"/>
    </row>
    <row r="4" spans="1:68" ht="38.25" customHeight="1">
      <c r="A4" s="286"/>
      <c r="B4" s="266"/>
      <c r="C4" s="266"/>
      <c r="D4" s="266"/>
      <c r="E4" s="266"/>
      <c r="F4" s="282"/>
      <c r="G4" s="283"/>
      <c r="H4" s="283"/>
      <c r="I4" s="284"/>
      <c r="J4" s="282"/>
      <c r="K4" s="283"/>
      <c r="L4" s="283"/>
      <c r="M4" s="284"/>
      <c r="N4" s="282"/>
      <c r="O4" s="283"/>
      <c r="P4" s="283"/>
      <c r="Q4" s="284"/>
      <c r="R4" s="282"/>
      <c r="S4" s="283"/>
      <c r="T4" s="284"/>
      <c r="U4" s="282"/>
      <c r="V4" s="283"/>
      <c r="W4" s="283"/>
      <c r="X4" s="284"/>
      <c r="Y4" s="282"/>
      <c r="Z4" s="283"/>
      <c r="AA4" s="283"/>
      <c r="AB4" s="284"/>
      <c r="AC4" s="265" t="s">
        <v>92</v>
      </c>
      <c r="AD4" s="266"/>
      <c r="AE4" s="266"/>
      <c r="AF4" s="266"/>
      <c r="AG4" s="276" t="s">
        <v>93</v>
      </c>
      <c r="AH4" s="277"/>
      <c r="AI4" s="277"/>
      <c r="AJ4" s="278"/>
      <c r="AK4" s="282"/>
      <c r="AL4" s="283"/>
      <c r="AM4" s="283"/>
      <c r="AN4" s="284"/>
      <c r="AO4" s="289"/>
      <c r="AP4" s="289"/>
      <c r="AQ4" s="289"/>
      <c r="AR4" s="289"/>
      <c r="AS4" s="266"/>
      <c r="AT4" s="266"/>
      <c r="AU4" s="266"/>
      <c r="AV4" s="266"/>
      <c r="AW4" s="282"/>
      <c r="AX4" s="283"/>
      <c r="AY4" s="283"/>
      <c r="AZ4" s="284"/>
      <c r="BA4" s="266"/>
      <c r="BB4" s="266"/>
      <c r="BC4" s="266"/>
      <c r="BD4" s="266"/>
      <c r="BE4" s="270"/>
      <c r="BF4" s="271"/>
      <c r="BG4" s="272"/>
      <c r="BH4" s="279"/>
      <c r="BI4" s="280"/>
      <c r="BJ4" s="280"/>
      <c r="BK4" s="280"/>
      <c r="BL4" s="280"/>
      <c r="BM4" s="282"/>
      <c r="BN4" s="283"/>
      <c r="BO4" s="283"/>
      <c r="BP4" s="284"/>
    </row>
    <row r="5" spans="1:68" ht="33" customHeight="1">
      <c r="A5" s="286"/>
      <c r="B5" s="288"/>
      <c r="C5" s="288"/>
      <c r="D5" s="288"/>
      <c r="E5" s="288"/>
      <c r="F5" s="282"/>
      <c r="G5" s="283"/>
      <c r="H5" s="283"/>
      <c r="I5" s="284"/>
      <c r="J5" s="279"/>
      <c r="K5" s="280"/>
      <c r="L5" s="280"/>
      <c r="M5" s="281"/>
      <c r="N5" s="279"/>
      <c r="O5" s="280"/>
      <c r="P5" s="280"/>
      <c r="Q5" s="281"/>
      <c r="R5" s="279"/>
      <c r="S5" s="280"/>
      <c r="T5" s="281"/>
      <c r="U5" s="279"/>
      <c r="V5" s="280"/>
      <c r="W5" s="280"/>
      <c r="X5" s="281"/>
      <c r="Y5" s="279"/>
      <c r="Z5" s="280"/>
      <c r="AA5" s="280"/>
      <c r="AB5" s="281"/>
      <c r="AC5" s="265"/>
      <c r="AD5" s="266"/>
      <c r="AE5" s="266"/>
      <c r="AF5" s="266"/>
      <c r="AG5" s="279"/>
      <c r="AH5" s="280"/>
      <c r="AI5" s="280"/>
      <c r="AJ5" s="281"/>
      <c r="AK5" s="279"/>
      <c r="AL5" s="280"/>
      <c r="AM5" s="280"/>
      <c r="AN5" s="281"/>
      <c r="AO5" s="289"/>
      <c r="AP5" s="289"/>
      <c r="AQ5" s="289"/>
      <c r="AR5" s="289"/>
      <c r="AS5" s="266"/>
      <c r="AT5" s="266"/>
      <c r="AU5" s="266"/>
      <c r="AV5" s="266"/>
      <c r="AW5" s="279"/>
      <c r="AX5" s="280"/>
      <c r="AY5" s="280"/>
      <c r="AZ5" s="281"/>
      <c r="BA5" s="266"/>
      <c r="BB5" s="266"/>
      <c r="BC5" s="266"/>
      <c r="BD5" s="266"/>
      <c r="BE5" s="273"/>
      <c r="BF5" s="274"/>
      <c r="BG5" s="275"/>
      <c r="BH5" s="263" t="s">
        <v>100</v>
      </c>
      <c r="BI5" s="264"/>
      <c r="BJ5" s="264"/>
      <c r="BK5" s="265"/>
      <c r="BL5" s="140" t="s">
        <v>131</v>
      </c>
      <c r="BM5" s="279"/>
      <c r="BN5" s="280"/>
      <c r="BO5" s="280"/>
      <c r="BP5" s="281"/>
    </row>
    <row r="6" spans="1:68" ht="35.25" customHeight="1">
      <c r="A6" s="286"/>
      <c r="B6" s="259">
        <v>2018</v>
      </c>
      <c r="C6" s="260">
        <v>2019</v>
      </c>
      <c r="D6" s="258" t="s">
        <v>15</v>
      </c>
      <c r="E6" s="258"/>
      <c r="F6" s="259">
        <v>2018</v>
      </c>
      <c r="G6" s="260">
        <v>2019</v>
      </c>
      <c r="H6" s="258" t="s">
        <v>15</v>
      </c>
      <c r="I6" s="258"/>
      <c r="J6" s="259">
        <v>2018</v>
      </c>
      <c r="K6" s="260">
        <v>2019</v>
      </c>
      <c r="L6" s="297" t="s">
        <v>15</v>
      </c>
      <c r="M6" s="298"/>
      <c r="N6" s="259">
        <v>2018</v>
      </c>
      <c r="O6" s="260">
        <v>2019</v>
      </c>
      <c r="P6" s="258" t="s">
        <v>15</v>
      </c>
      <c r="Q6" s="258"/>
      <c r="R6" s="259">
        <v>2018</v>
      </c>
      <c r="S6" s="260">
        <v>2019</v>
      </c>
      <c r="T6" s="291" t="s">
        <v>134</v>
      </c>
      <c r="U6" s="260">
        <v>2018</v>
      </c>
      <c r="V6" s="260">
        <v>2019</v>
      </c>
      <c r="W6" s="290" t="s">
        <v>15</v>
      </c>
      <c r="X6" s="290"/>
      <c r="Y6" s="259">
        <v>2018</v>
      </c>
      <c r="Z6" s="260">
        <v>2019</v>
      </c>
      <c r="AA6" s="258" t="s">
        <v>15</v>
      </c>
      <c r="AB6" s="258"/>
      <c r="AC6" s="259">
        <v>2018</v>
      </c>
      <c r="AD6" s="260">
        <v>2019</v>
      </c>
      <c r="AE6" s="258" t="s">
        <v>15</v>
      </c>
      <c r="AF6" s="258"/>
      <c r="AG6" s="259">
        <v>2018</v>
      </c>
      <c r="AH6" s="260">
        <v>2019</v>
      </c>
      <c r="AI6" s="258" t="s">
        <v>15</v>
      </c>
      <c r="AJ6" s="258"/>
      <c r="AK6" s="259">
        <v>2018</v>
      </c>
      <c r="AL6" s="260">
        <v>2019</v>
      </c>
      <c r="AM6" s="258" t="s">
        <v>15</v>
      </c>
      <c r="AN6" s="258"/>
      <c r="AO6" s="259">
        <v>2018</v>
      </c>
      <c r="AP6" s="260">
        <v>2019</v>
      </c>
      <c r="AQ6" s="258" t="s">
        <v>15</v>
      </c>
      <c r="AR6" s="258"/>
      <c r="AS6" s="258" t="s">
        <v>16</v>
      </c>
      <c r="AT6" s="258"/>
      <c r="AU6" s="258" t="s">
        <v>15</v>
      </c>
      <c r="AV6" s="258"/>
      <c r="AW6" s="259">
        <v>2018</v>
      </c>
      <c r="AX6" s="260">
        <v>2019</v>
      </c>
      <c r="AY6" s="258" t="s">
        <v>15</v>
      </c>
      <c r="AZ6" s="258"/>
      <c r="BA6" s="259">
        <v>2018</v>
      </c>
      <c r="BB6" s="260">
        <v>2019</v>
      </c>
      <c r="BC6" s="258" t="s">
        <v>15</v>
      </c>
      <c r="BD6" s="258"/>
      <c r="BE6" s="259">
        <v>2018</v>
      </c>
      <c r="BF6" s="260">
        <v>2019</v>
      </c>
      <c r="BG6" s="262" t="s">
        <v>17</v>
      </c>
      <c r="BH6" s="259">
        <v>2018</v>
      </c>
      <c r="BI6" s="260">
        <v>2019</v>
      </c>
      <c r="BJ6" s="258" t="s">
        <v>15</v>
      </c>
      <c r="BK6" s="258"/>
      <c r="BL6" s="260">
        <v>2019</v>
      </c>
      <c r="BM6" s="259">
        <v>2018</v>
      </c>
      <c r="BN6" s="260">
        <v>2019</v>
      </c>
      <c r="BO6" s="293" t="s">
        <v>15</v>
      </c>
      <c r="BP6" s="294"/>
    </row>
    <row r="7" spans="1:68" s="23" customFormat="1" ht="18.75" customHeight="1">
      <c r="A7" s="287"/>
      <c r="B7" s="259"/>
      <c r="C7" s="261"/>
      <c r="D7" s="20" t="s">
        <v>2</v>
      </c>
      <c r="E7" s="20" t="s">
        <v>17</v>
      </c>
      <c r="F7" s="259"/>
      <c r="G7" s="261"/>
      <c r="H7" s="20" t="s">
        <v>2</v>
      </c>
      <c r="I7" s="20" t="s">
        <v>17</v>
      </c>
      <c r="J7" s="259"/>
      <c r="K7" s="261"/>
      <c r="L7" s="20" t="s">
        <v>2</v>
      </c>
      <c r="M7" s="20" t="s">
        <v>17</v>
      </c>
      <c r="N7" s="259"/>
      <c r="O7" s="261"/>
      <c r="P7" s="20" t="s">
        <v>2</v>
      </c>
      <c r="Q7" s="20" t="s">
        <v>17</v>
      </c>
      <c r="R7" s="259"/>
      <c r="S7" s="261"/>
      <c r="T7" s="292"/>
      <c r="U7" s="261"/>
      <c r="V7" s="261"/>
      <c r="W7" s="21" t="s">
        <v>2</v>
      </c>
      <c r="X7" s="21" t="s">
        <v>17</v>
      </c>
      <c r="Y7" s="259"/>
      <c r="Z7" s="261"/>
      <c r="AA7" s="20" t="s">
        <v>2</v>
      </c>
      <c r="AB7" s="20" t="s">
        <v>17</v>
      </c>
      <c r="AC7" s="259"/>
      <c r="AD7" s="261"/>
      <c r="AE7" s="20" t="s">
        <v>2</v>
      </c>
      <c r="AF7" s="20" t="s">
        <v>17</v>
      </c>
      <c r="AG7" s="259"/>
      <c r="AH7" s="261"/>
      <c r="AI7" s="20" t="s">
        <v>2</v>
      </c>
      <c r="AJ7" s="20" t="s">
        <v>17</v>
      </c>
      <c r="AK7" s="259"/>
      <c r="AL7" s="261"/>
      <c r="AM7" s="20" t="s">
        <v>2</v>
      </c>
      <c r="AN7" s="20" t="s">
        <v>17</v>
      </c>
      <c r="AO7" s="259"/>
      <c r="AP7" s="261"/>
      <c r="AQ7" s="20" t="s">
        <v>2</v>
      </c>
      <c r="AR7" s="20" t="s">
        <v>17</v>
      </c>
      <c r="AS7" s="144">
        <v>2018</v>
      </c>
      <c r="AT7" s="144">
        <v>2019</v>
      </c>
      <c r="AU7" s="20" t="s">
        <v>2</v>
      </c>
      <c r="AV7" s="20" t="s">
        <v>17</v>
      </c>
      <c r="AW7" s="259"/>
      <c r="AX7" s="261"/>
      <c r="AY7" s="20" t="s">
        <v>2</v>
      </c>
      <c r="AZ7" s="20" t="s">
        <v>17</v>
      </c>
      <c r="BA7" s="259"/>
      <c r="BB7" s="261"/>
      <c r="BC7" s="20" t="s">
        <v>2</v>
      </c>
      <c r="BD7" s="20" t="s">
        <v>17</v>
      </c>
      <c r="BE7" s="259"/>
      <c r="BF7" s="261"/>
      <c r="BG7" s="262"/>
      <c r="BH7" s="259"/>
      <c r="BI7" s="261"/>
      <c r="BJ7" s="20" t="s">
        <v>2</v>
      </c>
      <c r="BK7" s="20" t="s">
        <v>17</v>
      </c>
      <c r="BL7" s="261"/>
      <c r="BM7" s="259"/>
      <c r="BN7" s="261"/>
      <c r="BO7" s="22" t="s">
        <v>2</v>
      </c>
      <c r="BP7" s="22" t="s">
        <v>17</v>
      </c>
    </row>
    <row r="8" spans="1:68" ht="12.75" customHeight="1">
      <c r="A8" s="24" t="s">
        <v>18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24">
        <v>53</v>
      </c>
      <c r="BF8" s="24">
        <v>54</v>
      </c>
      <c r="BG8" s="24">
        <v>55</v>
      </c>
      <c r="BH8" s="24">
        <v>56</v>
      </c>
      <c r="BI8" s="24">
        <v>57</v>
      </c>
      <c r="BJ8" s="24">
        <v>58</v>
      </c>
      <c r="BK8" s="24">
        <v>59</v>
      </c>
      <c r="BL8" s="116">
        <v>61</v>
      </c>
      <c r="BM8" s="24">
        <v>64</v>
      </c>
      <c r="BN8" s="24">
        <v>65</v>
      </c>
      <c r="BO8" s="141">
        <v>67</v>
      </c>
      <c r="BP8" s="117">
        <v>68</v>
      </c>
    </row>
    <row r="9" spans="1:68" s="98" customFormat="1" ht="34.5" customHeight="1">
      <c r="A9" s="122" t="s">
        <v>19</v>
      </c>
      <c r="B9" s="123">
        <v>840429</v>
      </c>
      <c r="C9" s="123">
        <v>799095</v>
      </c>
      <c r="D9" s="124">
        <v>95.08179751055711</v>
      </c>
      <c r="E9" s="123">
        <v>-41334</v>
      </c>
      <c r="F9" s="123">
        <v>486035</v>
      </c>
      <c r="G9" s="123">
        <v>457443</v>
      </c>
      <c r="H9" s="124">
        <v>94.11729607950045</v>
      </c>
      <c r="I9" s="123">
        <v>-28592</v>
      </c>
      <c r="J9" s="123">
        <v>625748</v>
      </c>
      <c r="K9" s="123">
        <v>642361</v>
      </c>
      <c r="L9" s="124">
        <v>102.6549026125533</v>
      </c>
      <c r="M9" s="123">
        <v>16613</v>
      </c>
      <c r="N9" s="123">
        <v>312861</v>
      </c>
      <c r="O9" s="123">
        <v>339563</v>
      </c>
      <c r="P9" s="126">
        <v>108.53478062142612</v>
      </c>
      <c r="Q9" s="123">
        <v>26702</v>
      </c>
      <c r="R9" s="127">
        <v>50</v>
      </c>
      <c r="S9" s="127">
        <v>52.9</v>
      </c>
      <c r="T9" s="127">
        <v>2.8999999999999986</v>
      </c>
      <c r="U9" s="123">
        <v>123688</v>
      </c>
      <c r="V9" s="123">
        <v>121188</v>
      </c>
      <c r="W9" s="127">
        <v>97.97878533083242</v>
      </c>
      <c r="X9" s="128">
        <v>-2500</v>
      </c>
      <c r="Y9" s="125">
        <v>2547112</v>
      </c>
      <c r="Z9" s="125">
        <v>2590826</v>
      </c>
      <c r="AA9" s="139">
        <f>Z9/Y9*100</f>
        <v>101.7162182110563</v>
      </c>
      <c r="AB9" s="128">
        <f>Z9-Y9</f>
        <v>43714</v>
      </c>
      <c r="AC9" s="125">
        <v>806672</v>
      </c>
      <c r="AD9" s="125">
        <v>759530</v>
      </c>
      <c r="AE9" s="127">
        <f>AD9/AC9*100</f>
        <v>94.15598905131206</v>
      </c>
      <c r="AF9" s="128">
        <f>AD9-AC9</f>
        <v>-47142</v>
      </c>
      <c r="AG9" s="125">
        <v>931225</v>
      </c>
      <c r="AH9" s="125">
        <v>1073150</v>
      </c>
      <c r="AI9" s="127">
        <f>AH9/AG9*100</f>
        <v>115.24067760208328</v>
      </c>
      <c r="AJ9" s="128">
        <f>AH9-AG9</f>
        <v>141925</v>
      </c>
      <c r="AK9" s="123">
        <v>175077</v>
      </c>
      <c r="AL9" s="123">
        <v>166377</v>
      </c>
      <c r="AM9" s="126">
        <v>95.03075789509758</v>
      </c>
      <c r="AN9" s="123">
        <v>-8700</v>
      </c>
      <c r="AO9" s="129">
        <v>168509</v>
      </c>
      <c r="AP9" s="129">
        <v>174025</v>
      </c>
      <c r="AQ9" s="130">
        <v>103.3</v>
      </c>
      <c r="AR9" s="131">
        <v>5516</v>
      </c>
      <c r="AS9" s="123">
        <v>879646</v>
      </c>
      <c r="AT9" s="123">
        <v>927725</v>
      </c>
      <c r="AU9" s="126">
        <v>105.5</v>
      </c>
      <c r="AV9" s="125">
        <v>48079</v>
      </c>
      <c r="AW9" s="123">
        <v>287092</v>
      </c>
      <c r="AX9" s="123">
        <v>268188</v>
      </c>
      <c r="AY9" s="126">
        <v>93.4153511766263</v>
      </c>
      <c r="AZ9" s="125">
        <v>-18904</v>
      </c>
      <c r="BA9" s="123">
        <v>223058</v>
      </c>
      <c r="BB9" s="123">
        <v>216925</v>
      </c>
      <c r="BC9" s="126">
        <v>97.25049090371114</v>
      </c>
      <c r="BD9" s="123">
        <v>-6133</v>
      </c>
      <c r="BE9" s="123">
        <v>2510</v>
      </c>
      <c r="BF9" s="123">
        <v>3221</v>
      </c>
      <c r="BG9" s="128">
        <v>711</v>
      </c>
      <c r="BH9" s="123">
        <v>96964</v>
      </c>
      <c r="BI9" s="123">
        <v>100864</v>
      </c>
      <c r="BJ9" s="126">
        <v>104</v>
      </c>
      <c r="BK9" s="123">
        <v>3900</v>
      </c>
      <c r="BL9" s="132">
        <v>29831</v>
      </c>
      <c r="BM9" s="123">
        <v>5455</v>
      </c>
      <c r="BN9" s="132">
        <v>6601</v>
      </c>
      <c r="BO9" s="132">
        <v>121</v>
      </c>
      <c r="BP9" s="123">
        <v>1146</v>
      </c>
    </row>
    <row r="10" spans="1:68" ht="28.5" customHeight="1">
      <c r="A10" s="150" t="s">
        <v>97</v>
      </c>
      <c r="B10" s="133">
        <v>45924</v>
      </c>
      <c r="C10" s="133">
        <v>45087</v>
      </c>
      <c r="D10" s="134">
        <v>98.17742356937549</v>
      </c>
      <c r="E10" s="135">
        <v>-837</v>
      </c>
      <c r="F10" s="133">
        <v>25578</v>
      </c>
      <c r="G10" s="133">
        <v>24238</v>
      </c>
      <c r="H10" s="134">
        <v>94.76112283994057</v>
      </c>
      <c r="I10" s="135">
        <v>-1340</v>
      </c>
      <c r="J10" s="133">
        <v>29027</v>
      </c>
      <c r="K10" s="133">
        <v>29858</v>
      </c>
      <c r="L10" s="134">
        <v>102.86285182760876</v>
      </c>
      <c r="M10" s="135">
        <v>831</v>
      </c>
      <c r="N10" s="133">
        <v>10673</v>
      </c>
      <c r="O10" s="133">
        <v>12095</v>
      </c>
      <c r="P10" s="134">
        <v>113.32333926731005</v>
      </c>
      <c r="Q10" s="135">
        <v>1422</v>
      </c>
      <c r="R10" s="145">
        <v>36.8</v>
      </c>
      <c r="S10" s="145">
        <v>40.5</v>
      </c>
      <c r="T10" s="145">
        <v>3.700000000000003</v>
      </c>
      <c r="U10" s="133">
        <v>6855</v>
      </c>
      <c r="V10" s="133">
        <v>6651</v>
      </c>
      <c r="W10" s="134">
        <v>97.02407002188184</v>
      </c>
      <c r="X10" s="135">
        <v>-204</v>
      </c>
      <c r="Y10" s="135">
        <v>93696</v>
      </c>
      <c r="Z10" s="135">
        <v>97850</v>
      </c>
      <c r="AA10" s="138">
        <f>Z10/Y10*100</f>
        <v>104.43348702185793</v>
      </c>
      <c r="AB10" s="135">
        <f>Z10-Y10</f>
        <v>4154</v>
      </c>
      <c r="AC10" s="135">
        <v>43943</v>
      </c>
      <c r="AD10" s="135">
        <v>43314</v>
      </c>
      <c r="AE10" s="134">
        <f>AD10/AC10*100</f>
        <v>98.56860023211888</v>
      </c>
      <c r="AF10" s="135">
        <f>AD10-AC10</f>
        <v>-629</v>
      </c>
      <c r="AG10" s="135">
        <v>27831</v>
      </c>
      <c r="AH10" s="149">
        <v>31925</v>
      </c>
      <c r="AI10" s="134">
        <f>AH10/AG10*100</f>
        <v>114.71021522762388</v>
      </c>
      <c r="AJ10" s="135">
        <f>AH10-AG10</f>
        <v>4094</v>
      </c>
      <c r="AK10" s="135">
        <v>5579</v>
      </c>
      <c r="AL10" s="135">
        <v>5360</v>
      </c>
      <c r="AM10" s="134">
        <v>96.0745653342893</v>
      </c>
      <c r="AN10" s="135">
        <v>-219</v>
      </c>
      <c r="AO10" s="136">
        <v>6298</v>
      </c>
      <c r="AP10" s="136">
        <v>6765</v>
      </c>
      <c r="AQ10" s="134">
        <v>107.4</v>
      </c>
      <c r="AR10" s="135">
        <v>467</v>
      </c>
      <c r="AS10" s="137">
        <v>35073</v>
      </c>
      <c r="AT10" s="135">
        <v>36236</v>
      </c>
      <c r="AU10" s="134">
        <v>103.3</v>
      </c>
      <c r="AV10" s="135">
        <v>1163</v>
      </c>
      <c r="AW10" s="135">
        <v>15125</v>
      </c>
      <c r="AX10" s="135">
        <v>14294</v>
      </c>
      <c r="AY10" s="134">
        <v>94.50578512396694</v>
      </c>
      <c r="AZ10" s="135">
        <v>-831</v>
      </c>
      <c r="BA10" s="135">
        <v>12873</v>
      </c>
      <c r="BB10" s="135">
        <v>12499</v>
      </c>
      <c r="BC10" s="138">
        <v>97.09469432144799</v>
      </c>
      <c r="BD10" s="135">
        <v>-374</v>
      </c>
      <c r="BE10" s="135">
        <v>2408</v>
      </c>
      <c r="BF10" s="135">
        <v>3030</v>
      </c>
      <c r="BG10" s="135">
        <v>622</v>
      </c>
      <c r="BH10" s="135">
        <v>2601</v>
      </c>
      <c r="BI10" s="135">
        <v>2839</v>
      </c>
      <c r="BJ10" s="134">
        <v>109.2</v>
      </c>
      <c r="BK10" s="135">
        <v>238</v>
      </c>
      <c r="BL10" s="135">
        <v>970</v>
      </c>
      <c r="BM10" s="135">
        <v>5127.14</v>
      </c>
      <c r="BN10" s="135">
        <v>5810</v>
      </c>
      <c r="BO10" s="142">
        <v>113.3</v>
      </c>
      <c r="BP10" s="135">
        <v>682.8599999999997</v>
      </c>
    </row>
    <row r="11" spans="1:68" ht="18.75" customHeight="1">
      <c r="A11" s="29" t="s">
        <v>102</v>
      </c>
      <c r="B11" s="30">
        <v>2763</v>
      </c>
      <c r="C11" s="96">
        <v>2564</v>
      </c>
      <c r="D11" s="26">
        <v>92.7976836771625</v>
      </c>
      <c r="E11" s="25">
        <v>-199</v>
      </c>
      <c r="F11" s="30">
        <v>1415</v>
      </c>
      <c r="G11" s="30">
        <v>1243</v>
      </c>
      <c r="H11" s="26">
        <v>87.84452296819788</v>
      </c>
      <c r="I11" s="25">
        <v>-172</v>
      </c>
      <c r="J11" s="30">
        <v>1134</v>
      </c>
      <c r="K11" s="30">
        <v>1228</v>
      </c>
      <c r="L11" s="26">
        <v>108.28924162257496</v>
      </c>
      <c r="M11" s="25">
        <v>94</v>
      </c>
      <c r="N11" s="31">
        <v>310</v>
      </c>
      <c r="O11" s="30">
        <v>495</v>
      </c>
      <c r="P11" s="26">
        <v>159.6774193548387</v>
      </c>
      <c r="Q11" s="25">
        <v>185</v>
      </c>
      <c r="R11" s="26">
        <v>27.3</v>
      </c>
      <c r="S11" s="26">
        <v>40.3</v>
      </c>
      <c r="T11" s="26">
        <v>12.999999999999996</v>
      </c>
      <c r="U11" s="30">
        <v>157</v>
      </c>
      <c r="V11" s="31">
        <v>133</v>
      </c>
      <c r="W11" s="26">
        <v>84.71337579617835</v>
      </c>
      <c r="X11" s="25">
        <v>-24</v>
      </c>
      <c r="Y11" s="30">
        <v>3069</v>
      </c>
      <c r="Z11" s="30">
        <v>3223</v>
      </c>
      <c r="AA11" s="27">
        <f>Z11/Y11*100</f>
        <v>105.01792114695341</v>
      </c>
      <c r="AB11" s="25">
        <f>Z11-Y11</f>
        <v>154</v>
      </c>
      <c r="AC11" s="30">
        <v>2532</v>
      </c>
      <c r="AD11" s="30">
        <v>2369</v>
      </c>
      <c r="AE11" s="26">
        <f>AD11/AC11*100</f>
        <v>93.56240126382306</v>
      </c>
      <c r="AF11" s="25">
        <f>AD11-AC11</f>
        <v>-163</v>
      </c>
      <c r="AG11" s="30">
        <v>355</v>
      </c>
      <c r="AH11" s="96">
        <v>788</v>
      </c>
      <c r="AI11" s="26">
        <f>AH11/AG11*100</f>
        <v>221.97183098591552</v>
      </c>
      <c r="AJ11" s="25">
        <f>AH11-AG11</f>
        <v>433</v>
      </c>
      <c r="AK11" s="30">
        <v>215</v>
      </c>
      <c r="AL11" s="30">
        <v>170</v>
      </c>
      <c r="AM11" s="26">
        <v>79.06976744186046</v>
      </c>
      <c r="AN11" s="25">
        <v>-45</v>
      </c>
      <c r="AO11" s="32">
        <v>201</v>
      </c>
      <c r="AP11" s="32">
        <v>216</v>
      </c>
      <c r="AQ11" s="28">
        <v>107.5</v>
      </c>
      <c r="AR11" s="25">
        <v>15</v>
      </c>
      <c r="AS11" s="33">
        <v>1325</v>
      </c>
      <c r="AT11" s="30">
        <v>1496</v>
      </c>
      <c r="AU11" s="27">
        <v>112.9</v>
      </c>
      <c r="AV11" s="25">
        <v>171</v>
      </c>
      <c r="AW11" s="30">
        <v>998</v>
      </c>
      <c r="AX11" s="30">
        <v>899</v>
      </c>
      <c r="AY11" s="27">
        <v>90.08016032064128</v>
      </c>
      <c r="AZ11" s="25">
        <v>-99</v>
      </c>
      <c r="BA11" s="30">
        <v>902</v>
      </c>
      <c r="BB11" s="30">
        <v>818</v>
      </c>
      <c r="BC11" s="27">
        <v>90.68736141906874</v>
      </c>
      <c r="BD11" s="25">
        <v>-84</v>
      </c>
      <c r="BE11" s="97">
        <v>1730.9421841541755</v>
      </c>
      <c r="BF11" s="30">
        <v>2112.6153846153848</v>
      </c>
      <c r="BG11" s="25">
        <v>381.67320046120926</v>
      </c>
      <c r="BH11" s="30">
        <v>130</v>
      </c>
      <c r="BI11" s="30">
        <v>127</v>
      </c>
      <c r="BJ11" s="26">
        <v>97.7</v>
      </c>
      <c r="BK11" s="25">
        <v>-3</v>
      </c>
      <c r="BL11" s="30">
        <v>9</v>
      </c>
      <c r="BM11" s="30">
        <v>4449.71</v>
      </c>
      <c r="BN11" s="30">
        <v>5204.12</v>
      </c>
      <c r="BO11" s="26">
        <v>117</v>
      </c>
      <c r="BP11" s="25">
        <v>754.4099999999999</v>
      </c>
    </row>
    <row r="12" spans="1:68" ht="18.75" customHeight="1">
      <c r="A12" s="29" t="s">
        <v>103</v>
      </c>
      <c r="B12" s="30">
        <v>1683</v>
      </c>
      <c r="C12" s="96">
        <v>1665</v>
      </c>
      <c r="D12" s="26">
        <v>98.93048128342245</v>
      </c>
      <c r="E12" s="25">
        <v>-18</v>
      </c>
      <c r="F12" s="30">
        <v>769</v>
      </c>
      <c r="G12" s="30">
        <v>841</v>
      </c>
      <c r="H12" s="26">
        <v>109.3628088426528</v>
      </c>
      <c r="I12" s="25">
        <v>72</v>
      </c>
      <c r="J12" s="30">
        <v>851</v>
      </c>
      <c r="K12" s="30">
        <v>898</v>
      </c>
      <c r="L12" s="26">
        <v>105.52291421856638</v>
      </c>
      <c r="M12" s="25">
        <v>47</v>
      </c>
      <c r="N12" s="31">
        <v>176</v>
      </c>
      <c r="O12" s="30">
        <v>327</v>
      </c>
      <c r="P12" s="26" t="s">
        <v>137</v>
      </c>
      <c r="Q12" s="25">
        <v>151</v>
      </c>
      <c r="R12" s="26">
        <v>20.7</v>
      </c>
      <c r="S12" s="26">
        <v>36.4</v>
      </c>
      <c r="T12" s="26">
        <v>15.7</v>
      </c>
      <c r="U12" s="30">
        <v>221</v>
      </c>
      <c r="V12" s="31">
        <v>222</v>
      </c>
      <c r="W12" s="26">
        <v>100.4524886877828</v>
      </c>
      <c r="X12" s="25">
        <v>1</v>
      </c>
      <c r="Y12" s="30">
        <v>2742</v>
      </c>
      <c r="Z12" s="30">
        <v>2827</v>
      </c>
      <c r="AA12" s="27">
        <f aca="true" t="shared" si="0" ref="AA12:AA39">Z12/Y12*100</f>
        <v>103.09992706053974</v>
      </c>
      <c r="AB12" s="25">
        <f aca="true" t="shared" si="1" ref="AB12:AB39">Z12-Y12</f>
        <v>85</v>
      </c>
      <c r="AC12" s="30">
        <v>1593</v>
      </c>
      <c r="AD12" s="30">
        <v>1576</v>
      </c>
      <c r="AE12" s="26">
        <f aca="true" t="shared" si="2" ref="AE12:AE39">AD12/AC12*100</f>
        <v>98.93283113622097</v>
      </c>
      <c r="AF12" s="25">
        <f aca="true" t="shared" si="3" ref="AF12:AF39">AD12-AC12</f>
        <v>-17</v>
      </c>
      <c r="AG12" s="30">
        <v>481</v>
      </c>
      <c r="AH12" s="96">
        <v>688</v>
      </c>
      <c r="AI12" s="26">
        <f aca="true" t="shared" si="4" ref="AI12:AI39">AH12/AG12*100</f>
        <v>143.03534303534303</v>
      </c>
      <c r="AJ12" s="25">
        <f aca="true" t="shared" si="5" ref="AJ12:AJ39">AH12-AG12</f>
        <v>207</v>
      </c>
      <c r="AK12" s="30">
        <v>262</v>
      </c>
      <c r="AL12" s="30">
        <v>224</v>
      </c>
      <c r="AM12" s="26">
        <v>85.49618320610686</v>
      </c>
      <c r="AN12" s="25">
        <v>-38</v>
      </c>
      <c r="AO12" s="32">
        <v>136</v>
      </c>
      <c r="AP12" s="32">
        <v>142</v>
      </c>
      <c r="AQ12" s="28">
        <v>104.4</v>
      </c>
      <c r="AR12" s="25">
        <v>6</v>
      </c>
      <c r="AS12" s="33">
        <v>1105</v>
      </c>
      <c r="AT12" s="30">
        <v>1126</v>
      </c>
      <c r="AU12" s="27">
        <v>101.9</v>
      </c>
      <c r="AV12" s="25">
        <v>21</v>
      </c>
      <c r="AW12" s="30">
        <v>518</v>
      </c>
      <c r="AX12" s="30">
        <v>608</v>
      </c>
      <c r="AY12" s="27">
        <v>117.37451737451738</v>
      </c>
      <c r="AZ12" s="25">
        <v>90</v>
      </c>
      <c r="BA12" s="30">
        <v>447</v>
      </c>
      <c r="BB12" s="30">
        <v>547</v>
      </c>
      <c r="BC12" s="27">
        <v>122.37136465324386</v>
      </c>
      <c r="BD12" s="25">
        <v>100</v>
      </c>
      <c r="BE12" s="97">
        <v>1986.0091743119267</v>
      </c>
      <c r="BF12" s="30">
        <v>2867.777777777778</v>
      </c>
      <c r="BG12" s="25">
        <v>881.7686034658511</v>
      </c>
      <c r="BH12" s="30">
        <v>140</v>
      </c>
      <c r="BI12" s="30">
        <v>82</v>
      </c>
      <c r="BJ12" s="26">
        <v>58.6</v>
      </c>
      <c r="BK12" s="25">
        <v>-58</v>
      </c>
      <c r="BL12" s="30">
        <v>19</v>
      </c>
      <c r="BM12" s="30">
        <v>6647.98</v>
      </c>
      <c r="BN12" s="30">
        <v>5828.82</v>
      </c>
      <c r="BO12" s="26">
        <v>87.7</v>
      </c>
      <c r="BP12" s="25">
        <v>-819.1599999999999</v>
      </c>
    </row>
    <row r="13" spans="1:68" ht="18.75" customHeight="1">
      <c r="A13" s="29" t="s">
        <v>104</v>
      </c>
      <c r="B13" s="30">
        <v>1265</v>
      </c>
      <c r="C13" s="96">
        <v>1214</v>
      </c>
      <c r="D13" s="26">
        <v>95.96837944664031</v>
      </c>
      <c r="E13" s="25">
        <v>-51</v>
      </c>
      <c r="F13" s="30">
        <v>725</v>
      </c>
      <c r="G13" s="30">
        <v>644</v>
      </c>
      <c r="H13" s="26">
        <v>88.82758620689654</v>
      </c>
      <c r="I13" s="25">
        <v>-81</v>
      </c>
      <c r="J13" s="30">
        <v>853</v>
      </c>
      <c r="K13" s="30">
        <v>915</v>
      </c>
      <c r="L13" s="26">
        <v>107.26846424384526</v>
      </c>
      <c r="M13" s="25">
        <v>62</v>
      </c>
      <c r="N13" s="31">
        <v>329</v>
      </c>
      <c r="O13" s="30">
        <v>447</v>
      </c>
      <c r="P13" s="26">
        <v>135.8662613981763</v>
      </c>
      <c r="Q13" s="25">
        <v>118</v>
      </c>
      <c r="R13" s="26">
        <v>38.6</v>
      </c>
      <c r="S13" s="26">
        <v>48.9</v>
      </c>
      <c r="T13" s="26">
        <v>10.299999999999997</v>
      </c>
      <c r="U13" s="30">
        <v>233</v>
      </c>
      <c r="V13" s="31">
        <v>218</v>
      </c>
      <c r="W13" s="26">
        <v>93.56223175965665</v>
      </c>
      <c r="X13" s="25">
        <v>-15</v>
      </c>
      <c r="Y13" s="30">
        <v>2422</v>
      </c>
      <c r="Z13" s="30">
        <v>3664</v>
      </c>
      <c r="AA13" s="27">
        <f t="shared" si="0"/>
        <v>151.27993393889346</v>
      </c>
      <c r="AB13" s="25">
        <f t="shared" si="1"/>
        <v>1242</v>
      </c>
      <c r="AC13" s="30">
        <v>1246</v>
      </c>
      <c r="AD13" s="30">
        <v>1197</v>
      </c>
      <c r="AE13" s="26">
        <f t="shared" si="2"/>
        <v>96.06741573033707</v>
      </c>
      <c r="AF13" s="25">
        <f t="shared" si="3"/>
        <v>-49</v>
      </c>
      <c r="AG13" s="30">
        <v>355</v>
      </c>
      <c r="AH13" s="96">
        <v>1304</v>
      </c>
      <c r="AI13" s="26">
        <f t="shared" si="4"/>
        <v>367.32394366197184</v>
      </c>
      <c r="AJ13" s="25">
        <f t="shared" si="5"/>
        <v>949</v>
      </c>
      <c r="AK13" s="30">
        <v>206</v>
      </c>
      <c r="AL13" s="30">
        <v>249</v>
      </c>
      <c r="AM13" s="26">
        <v>120.87378640776699</v>
      </c>
      <c r="AN13" s="25">
        <v>43</v>
      </c>
      <c r="AO13" s="32">
        <v>250</v>
      </c>
      <c r="AP13" s="32">
        <v>253</v>
      </c>
      <c r="AQ13" s="28">
        <v>101.2</v>
      </c>
      <c r="AR13" s="25">
        <v>3</v>
      </c>
      <c r="AS13" s="33">
        <v>1248</v>
      </c>
      <c r="AT13" s="30">
        <v>1250</v>
      </c>
      <c r="AU13" s="27">
        <v>100.2</v>
      </c>
      <c r="AV13" s="25">
        <v>2</v>
      </c>
      <c r="AW13" s="30">
        <v>424</v>
      </c>
      <c r="AX13" s="30">
        <v>356</v>
      </c>
      <c r="AY13" s="27">
        <v>83.9622641509434</v>
      </c>
      <c r="AZ13" s="25">
        <v>-68</v>
      </c>
      <c r="BA13" s="30">
        <v>360</v>
      </c>
      <c r="BB13" s="30">
        <v>304</v>
      </c>
      <c r="BC13" s="27">
        <v>84.44444444444444</v>
      </c>
      <c r="BD13" s="25">
        <v>-56</v>
      </c>
      <c r="BE13" s="97">
        <v>2896.3414634146343</v>
      </c>
      <c r="BF13" s="30">
        <v>3917.6100628930817</v>
      </c>
      <c r="BG13" s="25">
        <v>1021.2685994784474</v>
      </c>
      <c r="BH13" s="30">
        <v>195</v>
      </c>
      <c r="BI13" s="30">
        <v>204</v>
      </c>
      <c r="BJ13" s="26">
        <v>104.6</v>
      </c>
      <c r="BK13" s="25">
        <v>9</v>
      </c>
      <c r="BL13" s="30">
        <v>35</v>
      </c>
      <c r="BM13" s="30">
        <v>5762.08</v>
      </c>
      <c r="BN13" s="30">
        <v>6198.15</v>
      </c>
      <c r="BO13" s="26">
        <v>107.6</v>
      </c>
      <c r="BP13" s="25">
        <v>436.0699999999997</v>
      </c>
    </row>
    <row r="14" spans="1:68" s="19" customFormat="1" ht="18.75" customHeight="1">
      <c r="A14" s="29" t="s">
        <v>105</v>
      </c>
      <c r="B14" s="30">
        <v>1851</v>
      </c>
      <c r="C14" s="96">
        <v>1935</v>
      </c>
      <c r="D14" s="26">
        <v>104.53808752025932</v>
      </c>
      <c r="E14" s="25">
        <v>84</v>
      </c>
      <c r="F14" s="30">
        <v>1180</v>
      </c>
      <c r="G14" s="30">
        <v>1165</v>
      </c>
      <c r="H14" s="26">
        <v>98.72881355932203</v>
      </c>
      <c r="I14" s="25">
        <v>-15</v>
      </c>
      <c r="J14" s="30">
        <v>1678</v>
      </c>
      <c r="K14" s="30">
        <v>1704</v>
      </c>
      <c r="L14" s="26">
        <v>101.54946364719906</v>
      </c>
      <c r="M14" s="25">
        <v>26</v>
      </c>
      <c r="N14" s="31">
        <v>807</v>
      </c>
      <c r="O14" s="30">
        <v>938</v>
      </c>
      <c r="P14" s="26">
        <v>116.23296158612145</v>
      </c>
      <c r="Q14" s="25">
        <v>131</v>
      </c>
      <c r="R14" s="26">
        <v>48.1</v>
      </c>
      <c r="S14" s="26">
        <v>55</v>
      </c>
      <c r="T14" s="26">
        <v>6.899999999999999</v>
      </c>
      <c r="U14" s="30">
        <v>349</v>
      </c>
      <c r="V14" s="31">
        <v>353</v>
      </c>
      <c r="W14" s="26">
        <v>101.1461318051576</v>
      </c>
      <c r="X14" s="25">
        <v>4</v>
      </c>
      <c r="Y14" s="30">
        <v>4259</v>
      </c>
      <c r="Z14" s="30">
        <v>4207</v>
      </c>
      <c r="AA14" s="27">
        <f t="shared" si="0"/>
        <v>98.77905611645926</v>
      </c>
      <c r="AB14" s="25">
        <f t="shared" si="1"/>
        <v>-52</v>
      </c>
      <c r="AC14" s="30">
        <v>1796</v>
      </c>
      <c r="AD14" s="30">
        <v>1863</v>
      </c>
      <c r="AE14" s="26">
        <f t="shared" si="2"/>
        <v>103.73051224944321</v>
      </c>
      <c r="AF14" s="25">
        <f t="shared" si="3"/>
        <v>67</v>
      </c>
      <c r="AG14" s="30">
        <v>1309</v>
      </c>
      <c r="AH14" s="96">
        <v>933</v>
      </c>
      <c r="AI14" s="26">
        <f t="shared" si="4"/>
        <v>71.27578304048893</v>
      </c>
      <c r="AJ14" s="25">
        <f t="shared" si="5"/>
        <v>-376</v>
      </c>
      <c r="AK14" s="30">
        <v>421</v>
      </c>
      <c r="AL14" s="30">
        <v>461</v>
      </c>
      <c r="AM14" s="26">
        <v>109.50118764845607</v>
      </c>
      <c r="AN14" s="25">
        <v>40</v>
      </c>
      <c r="AO14" s="32">
        <v>257</v>
      </c>
      <c r="AP14" s="32">
        <v>282</v>
      </c>
      <c r="AQ14" s="28">
        <v>109.7</v>
      </c>
      <c r="AR14" s="25">
        <v>25</v>
      </c>
      <c r="AS14" s="33">
        <v>1750</v>
      </c>
      <c r="AT14" s="30">
        <v>1827</v>
      </c>
      <c r="AU14" s="27">
        <v>104.4</v>
      </c>
      <c r="AV14" s="25">
        <v>77</v>
      </c>
      <c r="AW14" s="30">
        <v>530</v>
      </c>
      <c r="AX14" s="30">
        <v>621</v>
      </c>
      <c r="AY14" s="27">
        <v>117.16981132075472</v>
      </c>
      <c r="AZ14" s="25">
        <v>91</v>
      </c>
      <c r="BA14" s="30">
        <v>471</v>
      </c>
      <c r="BB14" s="30">
        <v>562</v>
      </c>
      <c r="BC14" s="27">
        <v>119.32059447983015</v>
      </c>
      <c r="BD14" s="25">
        <v>91</v>
      </c>
      <c r="BE14" s="97">
        <v>2853.913043478261</v>
      </c>
      <c r="BF14" s="30">
        <v>3590.15873015873</v>
      </c>
      <c r="BG14" s="25">
        <v>736.2456866804691</v>
      </c>
      <c r="BH14" s="30">
        <v>47</v>
      </c>
      <c r="BI14" s="30">
        <v>78</v>
      </c>
      <c r="BJ14" s="26">
        <v>166</v>
      </c>
      <c r="BK14" s="25">
        <v>31</v>
      </c>
      <c r="BL14" s="30">
        <v>26</v>
      </c>
      <c r="BM14" s="30">
        <v>4721.06</v>
      </c>
      <c r="BN14" s="30">
        <v>5221.72</v>
      </c>
      <c r="BO14" s="26">
        <v>110.6</v>
      </c>
      <c r="BP14" s="25">
        <v>500.65999999999985</v>
      </c>
    </row>
    <row r="15" spans="1:68" s="19" customFormat="1" ht="18.75" customHeight="1">
      <c r="A15" s="29" t="s">
        <v>106</v>
      </c>
      <c r="B15" s="30">
        <v>1314</v>
      </c>
      <c r="C15" s="96">
        <v>1178</v>
      </c>
      <c r="D15" s="26">
        <v>89.64992389649925</v>
      </c>
      <c r="E15" s="25">
        <v>-136</v>
      </c>
      <c r="F15" s="30">
        <v>887</v>
      </c>
      <c r="G15" s="30">
        <v>656</v>
      </c>
      <c r="H15" s="26">
        <v>73.95715896279594</v>
      </c>
      <c r="I15" s="25">
        <v>-231</v>
      </c>
      <c r="J15" s="30">
        <v>1160</v>
      </c>
      <c r="K15" s="30">
        <v>1166</v>
      </c>
      <c r="L15" s="26">
        <v>100.51724137931035</v>
      </c>
      <c r="M15" s="25">
        <v>6</v>
      </c>
      <c r="N15" s="31">
        <v>700</v>
      </c>
      <c r="O15" s="30">
        <v>746</v>
      </c>
      <c r="P15" s="26">
        <v>106.57142857142856</v>
      </c>
      <c r="Q15" s="25">
        <v>46</v>
      </c>
      <c r="R15" s="26">
        <v>60.3</v>
      </c>
      <c r="S15" s="26">
        <v>64</v>
      </c>
      <c r="T15" s="26">
        <v>3.700000000000003</v>
      </c>
      <c r="U15" s="30">
        <v>225</v>
      </c>
      <c r="V15" s="31">
        <v>176</v>
      </c>
      <c r="W15" s="26">
        <v>78.22222222222223</v>
      </c>
      <c r="X15" s="25">
        <v>-49</v>
      </c>
      <c r="Y15" s="30">
        <v>4851</v>
      </c>
      <c r="Z15" s="30">
        <v>5545</v>
      </c>
      <c r="AA15" s="27">
        <f t="shared" si="0"/>
        <v>114.30632859204289</v>
      </c>
      <c r="AB15" s="25">
        <f t="shared" si="1"/>
        <v>694</v>
      </c>
      <c r="AC15" s="30">
        <v>1277</v>
      </c>
      <c r="AD15" s="30">
        <v>1124</v>
      </c>
      <c r="AE15" s="26">
        <f t="shared" si="2"/>
        <v>88.0187940485513</v>
      </c>
      <c r="AF15" s="25">
        <f t="shared" si="3"/>
        <v>-153</v>
      </c>
      <c r="AG15" s="30">
        <v>2152</v>
      </c>
      <c r="AH15" s="96">
        <v>2988</v>
      </c>
      <c r="AI15" s="26">
        <f t="shared" si="4"/>
        <v>138.84758364312268</v>
      </c>
      <c r="AJ15" s="25">
        <f t="shared" si="5"/>
        <v>836</v>
      </c>
      <c r="AK15" s="30">
        <v>126</v>
      </c>
      <c r="AL15" s="30">
        <v>121</v>
      </c>
      <c r="AM15" s="26">
        <v>96.03174603174604</v>
      </c>
      <c r="AN15" s="25">
        <v>-5</v>
      </c>
      <c r="AO15" s="32">
        <v>269</v>
      </c>
      <c r="AP15" s="32">
        <v>275</v>
      </c>
      <c r="AQ15" s="28">
        <v>102.2</v>
      </c>
      <c r="AR15" s="25">
        <v>6</v>
      </c>
      <c r="AS15" s="33">
        <v>1466</v>
      </c>
      <c r="AT15" s="30">
        <v>1492</v>
      </c>
      <c r="AU15" s="27">
        <v>101.8</v>
      </c>
      <c r="AV15" s="25">
        <v>26</v>
      </c>
      <c r="AW15" s="30">
        <v>500</v>
      </c>
      <c r="AX15" s="30">
        <v>387</v>
      </c>
      <c r="AY15" s="27">
        <v>77.4</v>
      </c>
      <c r="AZ15" s="25">
        <v>-113</v>
      </c>
      <c r="BA15" s="30">
        <v>393</v>
      </c>
      <c r="BB15" s="30">
        <v>305</v>
      </c>
      <c r="BC15" s="27">
        <v>77.60814249363868</v>
      </c>
      <c r="BD15" s="25">
        <v>-88</v>
      </c>
      <c r="BE15" s="97">
        <v>2325.858123569794</v>
      </c>
      <c r="BF15" s="30">
        <v>3214.4171779141107</v>
      </c>
      <c r="BG15" s="25">
        <v>888.5590543443168</v>
      </c>
      <c r="BH15" s="30">
        <v>150</v>
      </c>
      <c r="BI15" s="30">
        <v>171</v>
      </c>
      <c r="BJ15" s="26">
        <v>114</v>
      </c>
      <c r="BK15" s="25">
        <v>21</v>
      </c>
      <c r="BL15" s="30">
        <v>29</v>
      </c>
      <c r="BM15" s="30">
        <v>4513.52</v>
      </c>
      <c r="BN15" s="30">
        <v>5494.26</v>
      </c>
      <c r="BO15" s="26">
        <v>121.7</v>
      </c>
      <c r="BP15" s="25">
        <v>980.7399999999998</v>
      </c>
    </row>
    <row r="16" spans="1:68" s="19" customFormat="1" ht="18.75" customHeight="1">
      <c r="A16" s="29" t="s">
        <v>120</v>
      </c>
      <c r="B16" s="30">
        <v>1679</v>
      </c>
      <c r="C16" s="96">
        <v>1481</v>
      </c>
      <c r="D16" s="26">
        <v>88.20726622989875</v>
      </c>
      <c r="E16" s="25">
        <v>-198</v>
      </c>
      <c r="F16" s="30">
        <v>868</v>
      </c>
      <c r="G16" s="30">
        <v>666</v>
      </c>
      <c r="H16" s="26">
        <v>76.72811059907833</v>
      </c>
      <c r="I16" s="25">
        <v>-202</v>
      </c>
      <c r="J16" s="30">
        <v>1402</v>
      </c>
      <c r="K16" s="30">
        <v>1457</v>
      </c>
      <c r="L16" s="26">
        <v>103.92296718972895</v>
      </c>
      <c r="M16" s="25">
        <v>55</v>
      </c>
      <c r="N16" s="31">
        <v>448</v>
      </c>
      <c r="O16" s="30">
        <v>629</v>
      </c>
      <c r="P16" s="26">
        <v>140.40178571428572</v>
      </c>
      <c r="Q16" s="25">
        <v>181</v>
      </c>
      <c r="R16" s="26">
        <v>32</v>
      </c>
      <c r="S16" s="26">
        <v>43.2</v>
      </c>
      <c r="T16" s="26">
        <v>11.200000000000003</v>
      </c>
      <c r="U16" s="30">
        <v>415</v>
      </c>
      <c r="V16" s="31">
        <v>394</v>
      </c>
      <c r="W16" s="26">
        <v>94.93975903614458</v>
      </c>
      <c r="X16" s="25">
        <v>-21</v>
      </c>
      <c r="Y16" s="30">
        <v>3037</v>
      </c>
      <c r="Z16" s="30">
        <v>3740</v>
      </c>
      <c r="AA16" s="27">
        <f t="shared" si="0"/>
        <v>123.1478432663813</v>
      </c>
      <c r="AB16" s="25">
        <f t="shared" si="1"/>
        <v>703</v>
      </c>
      <c r="AC16" s="30">
        <v>1656</v>
      </c>
      <c r="AD16" s="30">
        <v>1458</v>
      </c>
      <c r="AE16" s="26">
        <f t="shared" si="2"/>
        <v>88.04347826086956</v>
      </c>
      <c r="AF16" s="25">
        <f t="shared" si="3"/>
        <v>-198</v>
      </c>
      <c r="AG16" s="30">
        <v>574</v>
      </c>
      <c r="AH16" s="96">
        <v>1259</v>
      </c>
      <c r="AI16" s="26">
        <f t="shared" si="4"/>
        <v>219.33797909407664</v>
      </c>
      <c r="AJ16" s="25">
        <f t="shared" si="5"/>
        <v>685</v>
      </c>
      <c r="AK16" s="30">
        <v>165</v>
      </c>
      <c r="AL16" s="30">
        <v>194</v>
      </c>
      <c r="AM16" s="26">
        <v>117.57575757575758</v>
      </c>
      <c r="AN16" s="25">
        <v>29</v>
      </c>
      <c r="AO16" s="32">
        <v>148</v>
      </c>
      <c r="AP16" s="32">
        <v>139</v>
      </c>
      <c r="AQ16" s="28">
        <v>93.9</v>
      </c>
      <c r="AR16" s="25">
        <v>-9</v>
      </c>
      <c r="AS16" s="33">
        <v>1306</v>
      </c>
      <c r="AT16" s="30">
        <v>1384</v>
      </c>
      <c r="AU16" s="27">
        <v>106</v>
      </c>
      <c r="AV16" s="25">
        <v>78</v>
      </c>
      <c r="AW16" s="30">
        <v>281</v>
      </c>
      <c r="AX16" s="30">
        <v>302</v>
      </c>
      <c r="AY16" s="27">
        <v>107.47330960854093</v>
      </c>
      <c r="AZ16" s="25">
        <v>21</v>
      </c>
      <c r="BA16" s="30">
        <v>245</v>
      </c>
      <c r="BB16" s="30">
        <v>269</v>
      </c>
      <c r="BC16" s="27">
        <v>109.79591836734694</v>
      </c>
      <c r="BD16" s="25">
        <v>24</v>
      </c>
      <c r="BE16" s="97">
        <v>2348.375451263538</v>
      </c>
      <c r="BF16" s="30">
        <v>2950.9316770186338</v>
      </c>
      <c r="BG16" s="25">
        <v>602.556225755096</v>
      </c>
      <c r="BH16" s="30">
        <v>36</v>
      </c>
      <c r="BI16" s="30">
        <v>68</v>
      </c>
      <c r="BJ16" s="26">
        <v>188.9</v>
      </c>
      <c r="BK16" s="25">
        <v>32</v>
      </c>
      <c r="BL16" s="30">
        <v>9</v>
      </c>
      <c r="BM16" s="30">
        <v>4788.36</v>
      </c>
      <c r="BN16" s="30">
        <v>6030.46</v>
      </c>
      <c r="BO16" s="26">
        <v>125.9</v>
      </c>
      <c r="BP16" s="25">
        <v>1242.1000000000004</v>
      </c>
    </row>
    <row r="17" spans="1:68" s="19" customFormat="1" ht="18.75" customHeight="1">
      <c r="A17" s="29" t="s">
        <v>107</v>
      </c>
      <c r="B17" s="30">
        <v>1782</v>
      </c>
      <c r="C17" s="96">
        <v>1740</v>
      </c>
      <c r="D17" s="26">
        <v>97.64309764309765</v>
      </c>
      <c r="E17" s="25">
        <v>-42</v>
      </c>
      <c r="F17" s="30">
        <v>1098</v>
      </c>
      <c r="G17" s="30">
        <v>942</v>
      </c>
      <c r="H17" s="26">
        <v>85.79234972677595</v>
      </c>
      <c r="I17" s="25">
        <v>-156</v>
      </c>
      <c r="J17" s="30">
        <v>1158</v>
      </c>
      <c r="K17" s="30">
        <v>1143</v>
      </c>
      <c r="L17" s="26">
        <v>98.70466321243524</v>
      </c>
      <c r="M17" s="25">
        <v>-15</v>
      </c>
      <c r="N17" s="31">
        <v>391</v>
      </c>
      <c r="O17" s="30">
        <v>432</v>
      </c>
      <c r="P17" s="26">
        <v>110.4859335038363</v>
      </c>
      <c r="Q17" s="25">
        <v>41</v>
      </c>
      <c r="R17" s="26">
        <v>33.8</v>
      </c>
      <c r="S17" s="26">
        <v>37.8</v>
      </c>
      <c r="T17" s="26">
        <v>4</v>
      </c>
      <c r="U17" s="30">
        <v>247</v>
      </c>
      <c r="V17" s="31">
        <v>259</v>
      </c>
      <c r="W17" s="26">
        <v>104.8582995951417</v>
      </c>
      <c r="X17" s="25">
        <v>12</v>
      </c>
      <c r="Y17" s="30">
        <v>3863</v>
      </c>
      <c r="Z17" s="30">
        <v>3562</v>
      </c>
      <c r="AA17" s="27">
        <f t="shared" si="0"/>
        <v>92.20812839761842</v>
      </c>
      <c r="AB17" s="25">
        <f t="shared" si="1"/>
        <v>-301</v>
      </c>
      <c r="AC17" s="30">
        <v>1757</v>
      </c>
      <c r="AD17" s="30">
        <v>1707</v>
      </c>
      <c r="AE17" s="26">
        <f t="shared" si="2"/>
        <v>97.15424018212863</v>
      </c>
      <c r="AF17" s="25">
        <f t="shared" si="3"/>
        <v>-50</v>
      </c>
      <c r="AG17" s="30">
        <v>1512</v>
      </c>
      <c r="AH17" s="96">
        <v>1277</v>
      </c>
      <c r="AI17" s="26">
        <f t="shared" si="4"/>
        <v>84.45767195767195</v>
      </c>
      <c r="AJ17" s="25">
        <f t="shared" si="5"/>
        <v>-235</v>
      </c>
      <c r="AK17" s="30">
        <v>219</v>
      </c>
      <c r="AL17" s="30">
        <v>221</v>
      </c>
      <c r="AM17" s="26">
        <v>100.91324200913243</v>
      </c>
      <c r="AN17" s="25">
        <v>2</v>
      </c>
      <c r="AO17" s="32">
        <v>283</v>
      </c>
      <c r="AP17" s="32">
        <v>289</v>
      </c>
      <c r="AQ17" s="28">
        <v>102.1</v>
      </c>
      <c r="AR17" s="25">
        <v>6</v>
      </c>
      <c r="AS17" s="33">
        <v>1482</v>
      </c>
      <c r="AT17" s="30">
        <v>1521</v>
      </c>
      <c r="AU17" s="27">
        <v>102.6</v>
      </c>
      <c r="AV17" s="25">
        <v>39</v>
      </c>
      <c r="AW17" s="30">
        <v>653</v>
      </c>
      <c r="AX17" s="30">
        <v>616</v>
      </c>
      <c r="AY17" s="27">
        <v>94.33384379785605</v>
      </c>
      <c r="AZ17" s="25">
        <v>-37</v>
      </c>
      <c r="BA17" s="30">
        <v>517</v>
      </c>
      <c r="BB17" s="30">
        <v>517</v>
      </c>
      <c r="BC17" s="27">
        <v>100</v>
      </c>
      <c r="BD17" s="25">
        <v>0</v>
      </c>
      <c r="BE17" s="97">
        <v>1922.8323699421965</v>
      </c>
      <c r="BF17" s="30">
        <v>3217.9190751445085</v>
      </c>
      <c r="BG17" s="25">
        <v>1295.086705202312</v>
      </c>
      <c r="BH17" s="30">
        <v>134</v>
      </c>
      <c r="BI17" s="30">
        <v>103</v>
      </c>
      <c r="BJ17" s="26">
        <v>76.9</v>
      </c>
      <c r="BK17" s="25">
        <v>-31</v>
      </c>
      <c r="BL17" s="30">
        <v>45</v>
      </c>
      <c r="BM17" s="30">
        <v>5248.44</v>
      </c>
      <c r="BN17" s="30">
        <v>5487.5</v>
      </c>
      <c r="BO17" s="26">
        <v>104.6</v>
      </c>
      <c r="BP17" s="25">
        <v>239.0600000000004</v>
      </c>
    </row>
    <row r="18" spans="1:68" s="19" customFormat="1" ht="18.75" customHeight="1">
      <c r="A18" s="29" t="s">
        <v>108</v>
      </c>
      <c r="B18" s="30">
        <v>1603</v>
      </c>
      <c r="C18" s="96">
        <v>1562</v>
      </c>
      <c r="D18" s="26">
        <v>97.4422956955708</v>
      </c>
      <c r="E18" s="25">
        <v>-41</v>
      </c>
      <c r="F18" s="30">
        <v>961</v>
      </c>
      <c r="G18" s="30">
        <v>862</v>
      </c>
      <c r="H18" s="26">
        <v>89.69823100936524</v>
      </c>
      <c r="I18" s="25">
        <v>-99</v>
      </c>
      <c r="J18" s="30">
        <v>656</v>
      </c>
      <c r="K18" s="30">
        <v>678</v>
      </c>
      <c r="L18" s="26">
        <v>103.35365853658536</v>
      </c>
      <c r="M18" s="25">
        <v>22</v>
      </c>
      <c r="N18" s="31">
        <v>187</v>
      </c>
      <c r="O18" s="30">
        <v>202</v>
      </c>
      <c r="P18" s="26">
        <v>108.02139037433156</v>
      </c>
      <c r="Q18" s="25">
        <v>15</v>
      </c>
      <c r="R18" s="26">
        <v>28.5</v>
      </c>
      <c r="S18" s="26">
        <v>29.8</v>
      </c>
      <c r="T18" s="26">
        <v>1.3000000000000007</v>
      </c>
      <c r="U18" s="30">
        <v>145</v>
      </c>
      <c r="V18" s="31">
        <v>139</v>
      </c>
      <c r="W18" s="26">
        <v>95.86206896551724</v>
      </c>
      <c r="X18" s="25">
        <v>-6</v>
      </c>
      <c r="Y18" s="30">
        <v>2930</v>
      </c>
      <c r="Z18" s="30">
        <v>2727</v>
      </c>
      <c r="AA18" s="27">
        <f t="shared" si="0"/>
        <v>93.0716723549488</v>
      </c>
      <c r="AB18" s="25">
        <f t="shared" si="1"/>
        <v>-203</v>
      </c>
      <c r="AC18" s="30">
        <v>1524</v>
      </c>
      <c r="AD18" s="30">
        <v>1485</v>
      </c>
      <c r="AE18" s="26">
        <f t="shared" si="2"/>
        <v>97.44094488188976</v>
      </c>
      <c r="AF18" s="25">
        <f t="shared" si="3"/>
        <v>-39</v>
      </c>
      <c r="AG18" s="30">
        <v>888</v>
      </c>
      <c r="AH18" s="96">
        <v>913</v>
      </c>
      <c r="AI18" s="26">
        <f t="shared" si="4"/>
        <v>102.81531531531532</v>
      </c>
      <c r="AJ18" s="25">
        <f t="shared" si="5"/>
        <v>25</v>
      </c>
      <c r="AK18" s="30">
        <v>106</v>
      </c>
      <c r="AL18" s="30">
        <v>54</v>
      </c>
      <c r="AM18" s="26">
        <v>50.943396226415096</v>
      </c>
      <c r="AN18" s="25">
        <v>-52</v>
      </c>
      <c r="AO18" s="32">
        <v>152</v>
      </c>
      <c r="AP18" s="32">
        <v>188</v>
      </c>
      <c r="AQ18" s="28">
        <v>123.7</v>
      </c>
      <c r="AR18" s="25">
        <v>36</v>
      </c>
      <c r="AS18" s="33">
        <v>952</v>
      </c>
      <c r="AT18" s="30">
        <v>959</v>
      </c>
      <c r="AU18" s="27">
        <v>100.7</v>
      </c>
      <c r="AV18" s="25">
        <v>7</v>
      </c>
      <c r="AW18" s="30">
        <v>553</v>
      </c>
      <c r="AX18" s="30">
        <v>522</v>
      </c>
      <c r="AY18" s="27">
        <v>94.39421338155516</v>
      </c>
      <c r="AZ18" s="25">
        <v>-31</v>
      </c>
      <c r="BA18" s="30">
        <v>439</v>
      </c>
      <c r="BB18" s="30">
        <v>441</v>
      </c>
      <c r="BC18" s="27">
        <v>100.45558086560365</v>
      </c>
      <c r="BD18" s="25">
        <v>2</v>
      </c>
      <c r="BE18" s="97">
        <v>2243.157894736842</v>
      </c>
      <c r="BF18" s="30">
        <v>3129.840546697039</v>
      </c>
      <c r="BG18" s="25">
        <v>886.6826519601968</v>
      </c>
      <c r="BH18" s="30">
        <v>71</v>
      </c>
      <c r="BI18" s="30">
        <v>42</v>
      </c>
      <c r="BJ18" s="26">
        <v>59.2</v>
      </c>
      <c r="BK18" s="25">
        <v>-29</v>
      </c>
      <c r="BL18" s="30">
        <v>32</v>
      </c>
      <c r="BM18" s="30">
        <v>5066.91</v>
      </c>
      <c r="BN18" s="30">
        <v>5201.38</v>
      </c>
      <c r="BO18" s="26">
        <v>102.7</v>
      </c>
      <c r="BP18" s="25">
        <v>134.47000000000025</v>
      </c>
    </row>
    <row r="19" spans="1:68" s="19" customFormat="1" ht="18.75" customHeight="1">
      <c r="A19" s="29" t="s">
        <v>109</v>
      </c>
      <c r="B19" s="30">
        <v>1920</v>
      </c>
      <c r="C19" s="96">
        <v>1734</v>
      </c>
      <c r="D19" s="26">
        <v>90.3125</v>
      </c>
      <c r="E19" s="25">
        <v>-186</v>
      </c>
      <c r="F19" s="30">
        <v>1071</v>
      </c>
      <c r="G19" s="30">
        <v>1010</v>
      </c>
      <c r="H19" s="26">
        <v>94.30438842203547</v>
      </c>
      <c r="I19" s="25">
        <v>-61</v>
      </c>
      <c r="J19" s="30">
        <v>966</v>
      </c>
      <c r="K19" s="30">
        <v>1005</v>
      </c>
      <c r="L19" s="26">
        <v>104.03726708074534</v>
      </c>
      <c r="M19" s="25">
        <v>39</v>
      </c>
      <c r="N19" s="31">
        <v>241</v>
      </c>
      <c r="O19" s="30">
        <v>411</v>
      </c>
      <c r="P19" s="26" t="s">
        <v>190</v>
      </c>
      <c r="Q19" s="25">
        <v>170</v>
      </c>
      <c r="R19" s="26">
        <v>24.9</v>
      </c>
      <c r="S19" s="26">
        <v>40.9</v>
      </c>
      <c r="T19" s="26">
        <v>16</v>
      </c>
      <c r="U19" s="30">
        <v>250</v>
      </c>
      <c r="V19" s="31">
        <v>250</v>
      </c>
      <c r="W19" s="26">
        <v>100</v>
      </c>
      <c r="X19" s="25">
        <v>0</v>
      </c>
      <c r="Y19" s="30">
        <v>2750</v>
      </c>
      <c r="Z19" s="30">
        <v>2707</v>
      </c>
      <c r="AA19" s="27">
        <f t="shared" si="0"/>
        <v>98.43636363636364</v>
      </c>
      <c r="AB19" s="25">
        <f t="shared" si="1"/>
        <v>-43</v>
      </c>
      <c r="AC19" s="30">
        <v>1908</v>
      </c>
      <c r="AD19" s="30">
        <v>1721</v>
      </c>
      <c r="AE19" s="26">
        <f t="shared" si="2"/>
        <v>90.19916142557652</v>
      </c>
      <c r="AF19" s="25">
        <f t="shared" si="3"/>
        <v>-187</v>
      </c>
      <c r="AG19" s="30">
        <v>519</v>
      </c>
      <c r="AH19" s="96">
        <v>522</v>
      </c>
      <c r="AI19" s="26">
        <f t="shared" si="4"/>
        <v>100.57803468208093</v>
      </c>
      <c r="AJ19" s="25">
        <f t="shared" si="5"/>
        <v>3</v>
      </c>
      <c r="AK19" s="30">
        <v>268</v>
      </c>
      <c r="AL19" s="30">
        <v>188</v>
      </c>
      <c r="AM19" s="26">
        <v>70.1492537313433</v>
      </c>
      <c r="AN19" s="25">
        <v>-80</v>
      </c>
      <c r="AO19" s="32">
        <v>137</v>
      </c>
      <c r="AP19" s="32">
        <v>184</v>
      </c>
      <c r="AQ19" s="28">
        <v>134.3</v>
      </c>
      <c r="AR19" s="25">
        <v>47</v>
      </c>
      <c r="AS19" s="33">
        <v>984</v>
      </c>
      <c r="AT19" s="30">
        <v>1142</v>
      </c>
      <c r="AU19" s="27">
        <v>116.1</v>
      </c>
      <c r="AV19" s="25">
        <v>158</v>
      </c>
      <c r="AW19" s="30">
        <v>649</v>
      </c>
      <c r="AX19" s="30">
        <v>585</v>
      </c>
      <c r="AY19" s="27">
        <v>90.13867488443759</v>
      </c>
      <c r="AZ19" s="25">
        <v>-64</v>
      </c>
      <c r="BA19" s="30">
        <v>603</v>
      </c>
      <c r="BB19" s="30">
        <v>531</v>
      </c>
      <c r="BC19" s="27">
        <v>88.05970149253731</v>
      </c>
      <c r="BD19" s="25">
        <v>-72</v>
      </c>
      <c r="BE19" s="97">
        <v>2567.0774647887324</v>
      </c>
      <c r="BF19" s="30">
        <v>3414.5522388059703</v>
      </c>
      <c r="BG19" s="25">
        <v>847.4747740172379</v>
      </c>
      <c r="BH19" s="30">
        <v>33</v>
      </c>
      <c r="BI19" s="30">
        <v>47</v>
      </c>
      <c r="BJ19" s="26">
        <v>142.4</v>
      </c>
      <c r="BK19" s="25">
        <v>14</v>
      </c>
      <c r="BL19" s="30">
        <v>9</v>
      </c>
      <c r="BM19" s="30">
        <v>5178.76</v>
      </c>
      <c r="BN19" s="30">
        <v>5179.7</v>
      </c>
      <c r="BO19" s="26">
        <v>100</v>
      </c>
      <c r="BP19" s="25">
        <v>0.9399999999995998</v>
      </c>
    </row>
    <row r="20" spans="1:68" s="35" customFormat="1" ht="18.75" customHeight="1">
      <c r="A20" s="34" t="s">
        <v>121</v>
      </c>
      <c r="B20" s="30">
        <v>830</v>
      </c>
      <c r="C20" s="96">
        <v>864</v>
      </c>
      <c r="D20" s="26">
        <v>104.09638554216866</v>
      </c>
      <c r="E20" s="25">
        <v>34</v>
      </c>
      <c r="F20" s="30">
        <v>378</v>
      </c>
      <c r="G20" s="30">
        <v>467</v>
      </c>
      <c r="H20" s="26">
        <v>123.54497354497353</v>
      </c>
      <c r="I20" s="25">
        <v>89</v>
      </c>
      <c r="J20" s="30">
        <v>593</v>
      </c>
      <c r="K20" s="30">
        <v>655</v>
      </c>
      <c r="L20" s="26">
        <v>110.45531197301854</v>
      </c>
      <c r="M20" s="25">
        <v>62</v>
      </c>
      <c r="N20" s="31">
        <v>182</v>
      </c>
      <c r="O20" s="30">
        <v>257</v>
      </c>
      <c r="P20" s="26">
        <v>141.2087912087912</v>
      </c>
      <c r="Q20" s="25">
        <v>75</v>
      </c>
      <c r="R20" s="26">
        <v>30.7</v>
      </c>
      <c r="S20" s="26">
        <v>39.2</v>
      </c>
      <c r="T20" s="26">
        <v>8.500000000000004</v>
      </c>
      <c r="U20" s="30">
        <v>202</v>
      </c>
      <c r="V20" s="31">
        <v>208</v>
      </c>
      <c r="W20" s="26">
        <v>102.97029702970298</v>
      </c>
      <c r="X20" s="25">
        <v>6</v>
      </c>
      <c r="Y20" s="30">
        <v>1098</v>
      </c>
      <c r="Z20" s="30">
        <v>2164</v>
      </c>
      <c r="AA20" s="27">
        <f t="shared" si="0"/>
        <v>197.0856102003643</v>
      </c>
      <c r="AB20" s="25">
        <f t="shared" si="1"/>
        <v>1066</v>
      </c>
      <c r="AC20" s="30">
        <v>766</v>
      </c>
      <c r="AD20" s="30">
        <v>835</v>
      </c>
      <c r="AE20" s="26">
        <f t="shared" si="2"/>
        <v>109.00783289817232</v>
      </c>
      <c r="AF20" s="25">
        <f t="shared" si="3"/>
        <v>69</v>
      </c>
      <c r="AG20" s="30">
        <v>257</v>
      </c>
      <c r="AH20" s="96">
        <v>654</v>
      </c>
      <c r="AI20" s="26">
        <f t="shared" si="4"/>
        <v>254.4747081712062</v>
      </c>
      <c r="AJ20" s="25">
        <f t="shared" si="5"/>
        <v>397</v>
      </c>
      <c r="AK20" s="30">
        <v>162</v>
      </c>
      <c r="AL20" s="30">
        <v>118</v>
      </c>
      <c r="AM20" s="26">
        <v>72.8395061728395</v>
      </c>
      <c r="AN20" s="25">
        <v>-44</v>
      </c>
      <c r="AO20" s="32">
        <v>132</v>
      </c>
      <c r="AP20" s="32">
        <v>140</v>
      </c>
      <c r="AQ20" s="28">
        <v>106.1</v>
      </c>
      <c r="AR20" s="25">
        <v>8</v>
      </c>
      <c r="AS20" s="33">
        <v>706</v>
      </c>
      <c r="AT20" s="30">
        <v>746</v>
      </c>
      <c r="AU20" s="27">
        <v>105.7</v>
      </c>
      <c r="AV20" s="25">
        <v>40</v>
      </c>
      <c r="AW20" s="30">
        <v>202</v>
      </c>
      <c r="AX20" s="30">
        <v>247</v>
      </c>
      <c r="AY20" s="27">
        <v>122.27722772277228</v>
      </c>
      <c r="AZ20" s="25">
        <v>45</v>
      </c>
      <c r="BA20" s="30">
        <v>143</v>
      </c>
      <c r="BB20" s="30">
        <v>211</v>
      </c>
      <c r="BC20" s="27">
        <v>147.55244755244757</v>
      </c>
      <c r="BD20" s="25">
        <v>68</v>
      </c>
      <c r="BE20" s="97">
        <v>2242.477876106195</v>
      </c>
      <c r="BF20" s="30">
        <v>3119.090909090909</v>
      </c>
      <c r="BG20" s="25">
        <v>876.6130329847142</v>
      </c>
      <c r="BH20" s="30">
        <v>61</v>
      </c>
      <c r="BI20" s="30">
        <v>53</v>
      </c>
      <c r="BJ20" s="26">
        <v>86.9</v>
      </c>
      <c r="BK20" s="25">
        <v>-8</v>
      </c>
      <c r="BL20" s="30">
        <v>17</v>
      </c>
      <c r="BM20" s="30">
        <v>5009.64</v>
      </c>
      <c r="BN20" s="30">
        <v>5902.85</v>
      </c>
      <c r="BO20" s="26">
        <v>117.8</v>
      </c>
      <c r="BP20" s="25">
        <v>893.21</v>
      </c>
    </row>
    <row r="21" spans="1:68" s="19" customFormat="1" ht="18.75" customHeight="1">
      <c r="A21" s="29" t="s">
        <v>110</v>
      </c>
      <c r="B21" s="30">
        <v>1115</v>
      </c>
      <c r="C21" s="96">
        <v>1055</v>
      </c>
      <c r="D21" s="26">
        <v>94.61883408071749</v>
      </c>
      <c r="E21" s="25">
        <v>-60</v>
      </c>
      <c r="F21" s="30">
        <v>667</v>
      </c>
      <c r="G21" s="30">
        <v>528</v>
      </c>
      <c r="H21" s="26">
        <v>79.16041979010495</v>
      </c>
      <c r="I21" s="25">
        <v>-139</v>
      </c>
      <c r="J21" s="30">
        <v>631</v>
      </c>
      <c r="K21" s="30">
        <v>631</v>
      </c>
      <c r="L21" s="26">
        <v>100</v>
      </c>
      <c r="M21" s="25">
        <v>0</v>
      </c>
      <c r="N21" s="31">
        <v>98</v>
      </c>
      <c r="O21" s="30">
        <v>107</v>
      </c>
      <c r="P21" s="26">
        <v>109.18367346938776</v>
      </c>
      <c r="Q21" s="25">
        <v>9</v>
      </c>
      <c r="R21" s="26">
        <v>15.5</v>
      </c>
      <c r="S21" s="26">
        <v>17</v>
      </c>
      <c r="T21" s="26">
        <v>1.5</v>
      </c>
      <c r="U21" s="30">
        <v>175</v>
      </c>
      <c r="V21" s="31">
        <v>172</v>
      </c>
      <c r="W21" s="26">
        <v>98.28571428571429</v>
      </c>
      <c r="X21" s="25">
        <v>-3</v>
      </c>
      <c r="Y21" s="30">
        <v>1879</v>
      </c>
      <c r="Z21" s="30">
        <v>1978</v>
      </c>
      <c r="AA21" s="27">
        <f t="shared" si="0"/>
        <v>105.26875997871208</v>
      </c>
      <c r="AB21" s="25">
        <f t="shared" si="1"/>
        <v>99</v>
      </c>
      <c r="AC21" s="30">
        <v>1100</v>
      </c>
      <c r="AD21" s="30">
        <v>1039</v>
      </c>
      <c r="AE21" s="26">
        <f t="shared" si="2"/>
        <v>94.45454545454545</v>
      </c>
      <c r="AF21" s="25">
        <f t="shared" si="3"/>
        <v>-61</v>
      </c>
      <c r="AG21" s="30">
        <v>464</v>
      </c>
      <c r="AH21" s="96">
        <v>757</v>
      </c>
      <c r="AI21" s="26">
        <f t="shared" si="4"/>
        <v>163.14655172413794</v>
      </c>
      <c r="AJ21" s="25">
        <f t="shared" si="5"/>
        <v>293</v>
      </c>
      <c r="AK21" s="30">
        <v>207</v>
      </c>
      <c r="AL21" s="30">
        <v>194</v>
      </c>
      <c r="AM21" s="26">
        <v>93.71980676328504</v>
      </c>
      <c r="AN21" s="25">
        <v>-13</v>
      </c>
      <c r="AO21" s="32">
        <v>201</v>
      </c>
      <c r="AP21" s="32">
        <v>204</v>
      </c>
      <c r="AQ21" s="28">
        <v>101.5</v>
      </c>
      <c r="AR21" s="25">
        <v>3</v>
      </c>
      <c r="AS21" s="33">
        <v>738</v>
      </c>
      <c r="AT21" s="30">
        <v>785</v>
      </c>
      <c r="AU21" s="27">
        <v>106.4</v>
      </c>
      <c r="AV21" s="25">
        <v>47</v>
      </c>
      <c r="AW21" s="30">
        <v>429</v>
      </c>
      <c r="AX21" s="30">
        <v>272</v>
      </c>
      <c r="AY21" s="27">
        <v>63.4032634032634</v>
      </c>
      <c r="AZ21" s="25">
        <v>-157</v>
      </c>
      <c r="BA21" s="30">
        <v>379</v>
      </c>
      <c r="BB21" s="30">
        <v>241</v>
      </c>
      <c r="BC21" s="27">
        <v>63.58839050131926</v>
      </c>
      <c r="BD21" s="25">
        <v>-138</v>
      </c>
      <c r="BE21" s="97">
        <v>2167.0184696569922</v>
      </c>
      <c r="BF21" s="30">
        <v>2783.6298932384343</v>
      </c>
      <c r="BG21" s="25">
        <v>616.6114235814421</v>
      </c>
      <c r="BH21" s="30">
        <v>21</v>
      </c>
      <c r="BI21" s="30">
        <v>23</v>
      </c>
      <c r="BJ21" s="26">
        <v>109.5</v>
      </c>
      <c r="BK21" s="25">
        <v>2</v>
      </c>
      <c r="BL21" s="30">
        <v>15</v>
      </c>
      <c r="BM21" s="30">
        <v>4644.43</v>
      </c>
      <c r="BN21" s="30">
        <v>6256.48</v>
      </c>
      <c r="BO21" s="26">
        <v>134.7</v>
      </c>
      <c r="BP21" s="25">
        <v>1612.0499999999993</v>
      </c>
    </row>
    <row r="22" spans="1:68" s="19" customFormat="1" ht="18.75" customHeight="1">
      <c r="A22" s="29" t="s">
        <v>122</v>
      </c>
      <c r="B22" s="30">
        <v>2022</v>
      </c>
      <c r="C22" s="96">
        <v>2089</v>
      </c>
      <c r="D22" s="26">
        <v>103.3135509396637</v>
      </c>
      <c r="E22" s="25">
        <v>67</v>
      </c>
      <c r="F22" s="30">
        <v>1073</v>
      </c>
      <c r="G22" s="30">
        <v>1024</v>
      </c>
      <c r="H22" s="26">
        <v>95.43336439888164</v>
      </c>
      <c r="I22" s="25">
        <v>-49</v>
      </c>
      <c r="J22" s="30">
        <v>1179</v>
      </c>
      <c r="K22" s="30">
        <v>1180</v>
      </c>
      <c r="L22" s="26">
        <v>100.08481764206955</v>
      </c>
      <c r="M22" s="25">
        <v>1</v>
      </c>
      <c r="N22" s="31">
        <v>568</v>
      </c>
      <c r="O22" s="30">
        <v>564</v>
      </c>
      <c r="P22" s="26">
        <v>99.29577464788733</v>
      </c>
      <c r="Q22" s="25">
        <v>-4</v>
      </c>
      <c r="R22" s="26">
        <v>48.2</v>
      </c>
      <c r="S22" s="26">
        <v>47.8</v>
      </c>
      <c r="T22" s="26">
        <v>-0.4000000000000057</v>
      </c>
      <c r="U22" s="30">
        <v>271</v>
      </c>
      <c r="V22" s="31">
        <v>288</v>
      </c>
      <c r="W22" s="26">
        <v>106.27306273062732</v>
      </c>
      <c r="X22" s="25">
        <v>17</v>
      </c>
      <c r="Y22" s="30">
        <v>5173</v>
      </c>
      <c r="Z22" s="30">
        <v>4666</v>
      </c>
      <c r="AA22" s="27">
        <f t="shared" si="0"/>
        <v>90.19911076744636</v>
      </c>
      <c r="AB22" s="25">
        <f t="shared" si="1"/>
        <v>-507</v>
      </c>
      <c r="AC22" s="30">
        <v>1951</v>
      </c>
      <c r="AD22" s="30">
        <v>2028</v>
      </c>
      <c r="AE22" s="26">
        <f t="shared" si="2"/>
        <v>103.94669400307535</v>
      </c>
      <c r="AF22" s="25">
        <f t="shared" si="3"/>
        <v>77</v>
      </c>
      <c r="AG22" s="30">
        <v>1706</v>
      </c>
      <c r="AH22" s="96">
        <v>1763</v>
      </c>
      <c r="AI22" s="26">
        <f t="shared" si="4"/>
        <v>103.34114888628369</v>
      </c>
      <c r="AJ22" s="25">
        <f t="shared" si="5"/>
        <v>57</v>
      </c>
      <c r="AK22" s="30">
        <v>205</v>
      </c>
      <c r="AL22" s="30">
        <v>213</v>
      </c>
      <c r="AM22" s="26">
        <v>103.90243902439025</v>
      </c>
      <c r="AN22" s="25">
        <v>8</v>
      </c>
      <c r="AO22" s="32">
        <v>220</v>
      </c>
      <c r="AP22" s="32">
        <v>225</v>
      </c>
      <c r="AQ22" s="28">
        <v>102.3</v>
      </c>
      <c r="AR22" s="25">
        <v>5</v>
      </c>
      <c r="AS22" s="33">
        <v>1368</v>
      </c>
      <c r="AT22" s="30">
        <v>1379</v>
      </c>
      <c r="AU22" s="27">
        <v>100.8</v>
      </c>
      <c r="AV22" s="25">
        <v>11</v>
      </c>
      <c r="AW22" s="30">
        <v>781</v>
      </c>
      <c r="AX22" s="30">
        <v>715</v>
      </c>
      <c r="AY22" s="27">
        <v>91.54929577464789</v>
      </c>
      <c r="AZ22" s="25">
        <v>-66</v>
      </c>
      <c r="BA22" s="30">
        <v>689</v>
      </c>
      <c r="BB22" s="30">
        <v>638</v>
      </c>
      <c r="BC22" s="27">
        <v>92.59796806966618</v>
      </c>
      <c r="BD22" s="25">
        <v>-51</v>
      </c>
      <c r="BE22" s="97">
        <v>2195.150501672241</v>
      </c>
      <c r="BF22" s="30">
        <v>2800</v>
      </c>
      <c r="BG22" s="25">
        <v>604.8494983277592</v>
      </c>
      <c r="BH22" s="30">
        <v>81</v>
      </c>
      <c r="BI22" s="30">
        <v>104</v>
      </c>
      <c r="BJ22" s="26">
        <v>128.4</v>
      </c>
      <c r="BK22" s="25">
        <v>23</v>
      </c>
      <c r="BL22" s="30">
        <v>17</v>
      </c>
      <c r="BM22" s="30">
        <v>3905.84</v>
      </c>
      <c r="BN22" s="30">
        <v>4895.56</v>
      </c>
      <c r="BO22" s="26">
        <v>125.3</v>
      </c>
      <c r="BP22" s="25">
        <v>989.7200000000003</v>
      </c>
    </row>
    <row r="23" spans="1:68" s="19" customFormat="1" ht="18.75" customHeight="1">
      <c r="A23" s="29" t="s">
        <v>111</v>
      </c>
      <c r="B23" s="30">
        <v>1205</v>
      </c>
      <c r="C23" s="96">
        <v>1123</v>
      </c>
      <c r="D23" s="26">
        <v>93.19502074688796</v>
      </c>
      <c r="E23" s="25">
        <v>-82</v>
      </c>
      <c r="F23" s="30">
        <v>554</v>
      </c>
      <c r="G23" s="30">
        <v>583</v>
      </c>
      <c r="H23" s="26">
        <v>105.2346570397112</v>
      </c>
      <c r="I23" s="25">
        <v>29</v>
      </c>
      <c r="J23" s="30">
        <v>478</v>
      </c>
      <c r="K23" s="30">
        <v>446</v>
      </c>
      <c r="L23" s="26">
        <v>93.30543933054393</v>
      </c>
      <c r="M23" s="25">
        <v>-32</v>
      </c>
      <c r="N23" s="31">
        <v>90</v>
      </c>
      <c r="O23" s="30">
        <v>92</v>
      </c>
      <c r="P23" s="26">
        <v>102.22222222222221</v>
      </c>
      <c r="Q23" s="25">
        <v>2</v>
      </c>
      <c r="R23" s="26">
        <v>18.8</v>
      </c>
      <c r="S23" s="26">
        <v>20.6</v>
      </c>
      <c r="T23" s="26">
        <v>1.8000000000000007</v>
      </c>
      <c r="U23" s="30">
        <v>177</v>
      </c>
      <c r="V23" s="31">
        <v>180</v>
      </c>
      <c r="W23" s="26">
        <v>101.69491525423729</v>
      </c>
      <c r="X23" s="25">
        <v>3</v>
      </c>
      <c r="Y23" s="30">
        <v>1453</v>
      </c>
      <c r="Z23" s="30">
        <v>1531</v>
      </c>
      <c r="AA23" s="27">
        <f t="shared" si="0"/>
        <v>105.36820371644873</v>
      </c>
      <c r="AB23" s="25">
        <f t="shared" si="1"/>
        <v>78</v>
      </c>
      <c r="AC23" s="30">
        <v>1119</v>
      </c>
      <c r="AD23" s="30">
        <v>1087</v>
      </c>
      <c r="AE23" s="26">
        <f t="shared" si="2"/>
        <v>97.14030384271672</v>
      </c>
      <c r="AF23" s="25">
        <f t="shared" si="3"/>
        <v>-32</v>
      </c>
      <c r="AG23" s="30">
        <v>107</v>
      </c>
      <c r="AH23" s="96">
        <v>251</v>
      </c>
      <c r="AI23" s="26">
        <f t="shared" si="4"/>
        <v>234.57943925233647</v>
      </c>
      <c r="AJ23" s="25">
        <f t="shared" si="5"/>
        <v>144</v>
      </c>
      <c r="AK23" s="30">
        <v>82</v>
      </c>
      <c r="AL23" s="30">
        <v>64</v>
      </c>
      <c r="AM23" s="26">
        <v>78.04878048780488</v>
      </c>
      <c r="AN23" s="25">
        <v>-18</v>
      </c>
      <c r="AO23" s="32">
        <v>106</v>
      </c>
      <c r="AP23" s="32">
        <v>123</v>
      </c>
      <c r="AQ23" s="28">
        <v>116</v>
      </c>
      <c r="AR23" s="25">
        <v>17</v>
      </c>
      <c r="AS23" s="33">
        <v>560</v>
      </c>
      <c r="AT23" s="30">
        <v>529</v>
      </c>
      <c r="AU23" s="27">
        <v>94.5</v>
      </c>
      <c r="AV23" s="25">
        <v>-31</v>
      </c>
      <c r="AW23" s="30">
        <v>375</v>
      </c>
      <c r="AX23" s="30">
        <v>465</v>
      </c>
      <c r="AY23" s="27">
        <v>124</v>
      </c>
      <c r="AZ23" s="25">
        <v>90</v>
      </c>
      <c r="BA23" s="30">
        <v>282</v>
      </c>
      <c r="BB23" s="30">
        <v>392</v>
      </c>
      <c r="BC23" s="27">
        <v>139.00709219858157</v>
      </c>
      <c r="BD23" s="25">
        <v>110</v>
      </c>
      <c r="BE23" s="97">
        <v>1912.179487179487</v>
      </c>
      <c r="BF23" s="30">
        <v>2187.468671679198</v>
      </c>
      <c r="BG23" s="25">
        <v>275.2891844997109</v>
      </c>
      <c r="BH23" s="30">
        <v>63</v>
      </c>
      <c r="BI23" s="30">
        <v>86</v>
      </c>
      <c r="BJ23" s="26">
        <v>136.5</v>
      </c>
      <c r="BK23" s="25">
        <v>23</v>
      </c>
      <c r="BL23" s="30">
        <v>5</v>
      </c>
      <c r="BM23" s="30">
        <v>4384.54</v>
      </c>
      <c r="BN23" s="30">
        <v>4626.83</v>
      </c>
      <c r="BO23" s="26">
        <v>105.5</v>
      </c>
      <c r="BP23" s="25">
        <v>242.28999999999996</v>
      </c>
    </row>
    <row r="24" spans="1:68" s="19" customFormat="1" ht="18.75" customHeight="1">
      <c r="A24" s="29" t="s">
        <v>123</v>
      </c>
      <c r="B24" s="30">
        <v>1132</v>
      </c>
      <c r="C24" s="96">
        <v>1139</v>
      </c>
      <c r="D24" s="26">
        <v>100.61837455830388</v>
      </c>
      <c r="E24" s="25">
        <v>7</v>
      </c>
      <c r="F24" s="30">
        <v>686</v>
      </c>
      <c r="G24" s="30">
        <v>626</v>
      </c>
      <c r="H24" s="26">
        <v>91.25364431486881</v>
      </c>
      <c r="I24" s="25">
        <v>-60</v>
      </c>
      <c r="J24" s="30">
        <v>644</v>
      </c>
      <c r="K24" s="30">
        <v>655</v>
      </c>
      <c r="L24" s="26">
        <v>101.70807453416148</v>
      </c>
      <c r="M24" s="25">
        <v>11</v>
      </c>
      <c r="N24" s="31">
        <v>335</v>
      </c>
      <c r="O24" s="30">
        <v>334</v>
      </c>
      <c r="P24" s="26">
        <v>99.70149253731343</v>
      </c>
      <c r="Q24" s="25">
        <v>-1</v>
      </c>
      <c r="R24" s="26">
        <v>52</v>
      </c>
      <c r="S24" s="26">
        <v>51</v>
      </c>
      <c r="T24" s="26">
        <v>-1</v>
      </c>
      <c r="U24" s="30">
        <v>177</v>
      </c>
      <c r="V24" s="31">
        <v>153</v>
      </c>
      <c r="W24" s="26">
        <v>86.4406779661017</v>
      </c>
      <c r="X24" s="25">
        <v>-24</v>
      </c>
      <c r="Y24" s="30">
        <v>4049</v>
      </c>
      <c r="Z24" s="30">
        <v>4126</v>
      </c>
      <c r="AA24" s="27">
        <f t="shared" si="0"/>
        <v>101.90170412447519</v>
      </c>
      <c r="AB24" s="25">
        <f t="shared" si="1"/>
        <v>77</v>
      </c>
      <c r="AC24" s="30">
        <v>1101</v>
      </c>
      <c r="AD24" s="30">
        <v>1119</v>
      </c>
      <c r="AE24" s="26">
        <f t="shared" si="2"/>
        <v>101.63487738419619</v>
      </c>
      <c r="AF24" s="25">
        <f t="shared" si="3"/>
        <v>18</v>
      </c>
      <c r="AG24" s="30">
        <v>2121</v>
      </c>
      <c r="AH24" s="96">
        <v>2117</v>
      </c>
      <c r="AI24" s="26">
        <f t="shared" si="4"/>
        <v>99.81140971239981</v>
      </c>
      <c r="AJ24" s="25">
        <f t="shared" si="5"/>
        <v>-4</v>
      </c>
      <c r="AK24" s="30">
        <v>61</v>
      </c>
      <c r="AL24" s="30">
        <v>31</v>
      </c>
      <c r="AM24" s="26">
        <v>50.81967213114754</v>
      </c>
      <c r="AN24" s="25">
        <v>-30</v>
      </c>
      <c r="AO24" s="32">
        <v>177</v>
      </c>
      <c r="AP24" s="32">
        <v>207</v>
      </c>
      <c r="AQ24" s="28">
        <v>116.9</v>
      </c>
      <c r="AR24" s="25">
        <v>30</v>
      </c>
      <c r="AS24" s="33">
        <v>659</v>
      </c>
      <c r="AT24" s="30">
        <v>690</v>
      </c>
      <c r="AU24" s="27">
        <v>104.7</v>
      </c>
      <c r="AV24" s="25">
        <v>31</v>
      </c>
      <c r="AW24" s="30">
        <v>472</v>
      </c>
      <c r="AX24" s="30">
        <v>445</v>
      </c>
      <c r="AY24" s="27">
        <v>94.27966101694916</v>
      </c>
      <c r="AZ24" s="25">
        <v>-27</v>
      </c>
      <c r="BA24" s="30">
        <v>417</v>
      </c>
      <c r="BB24" s="30">
        <v>394</v>
      </c>
      <c r="BC24" s="27">
        <v>94.48441247002398</v>
      </c>
      <c r="BD24" s="25">
        <v>-23</v>
      </c>
      <c r="BE24" s="97">
        <v>2572.1052631578946</v>
      </c>
      <c r="BF24" s="30">
        <v>3212.44019138756</v>
      </c>
      <c r="BG24" s="25">
        <v>640.3349282296654</v>
      </c>
      <c r="BH24" s="30">
        <v>28</v>
      </c>
      <c r="BI24" s="30">
        <v>22</v>
      </c>
      <c r="BJ24" s="26">
        <v>78.6</v>
      </c>
      <c r="BK24" s="25">
        <v>-6</v>
      </c>
      <c r="BL24" s="30">
        <v>17</v>
      </c>
      <c r="BM24" s="30">
        <v>4631.68</v>
      </c>
      <c r="BN24" s="30">
        <v>5688.14</v>
      </c>
      <c r="BO24" s="26">
        <v>122.8</v>
      </c>
      <c r="BP24" s="25">
        <v>1056.46</v>
      </c>
    </row>
    <row r="25" spans="1:68" s="19" customFormat="1" ht="18.75" customHeight="1">
      <c r="A25" s="29" t="s">
        <v>112</v>
      </c>
      <c r="B25" s="30">
        <v>1325</v>
      </c>
      <c r="C25" s="96">
        <v>1187</v>
      </c>
      <c r="D25" s="26">
        <v>89.58490566037736</v>
      </c>
      <c r="E25" s="25">
        <v>-138</v>
      </c>
      <c r="F25" s="30">
        <v>480</v>
      </c>
      <c r="G25" s="30">
        <v>346</v>
      </c>
      <c r="H25" s="26">
        <v>72.08333333333333</v>
      </c>
      <c r="I25" s="25">
        <v>-134</v>
      </c>
      <c r="J25" s="30">
        <v>750</v>
      </c>
      <c r="K25" s="30">
        <v>625</v>
      </c>
      <c r="L25" s="26">
        <v>83.33333333333334</v>
      </c>
      <c r="M25" s="25">
        <v>-125</v>
      </c>
      <c r="N25" s="31">
        <v>66</v>
      </c>
      <c r="O25" s="30">
        <v>55</v>
      </c>
      <c r="P25" s="118">
        <v>83.33333333333334</v>
      </c>
      <c r="Q25" s="25">
        <v>-11</v>
      </c>
      <c r="R25" s="26">
        <v>8.8</v>
      </c>
      <c r="S25" s="26">
        <v>8.8</v>
      </c>
      <c r="T25" s="26">
        <v>0</v>
      </c>
      <c r="U25" s="30">
        <v>318</v>
      </c>
      <c r="V25" s="31">
        <v>320</v>
      </c>
      <c r="W25" s="26">
        <v>100.62893081761007</v>
      </c>
      <c r="X25" s="25">
        <v>2</v>
      </c>
      <c r="Y25" s="30">
        <v>2040</v>
      </c>
      <c r="Z25" s="30">
        <v>1788</v>
      </c>
      <c r="AA25" s="27">
        <f t="shared" si="0"/>
        <v>87.6470588235294</v>
      </c>
      <c r="AB25" s="25">
        <f t="shared" si="1"/>
        <v>-252</v>
      </c>
      <c r="AC25" s="30">
        <v>1261</v>
      </c>
      <c r="AD25" s="30">
        <v>1153</v>
      </c>
      <c r="AE25" s="26">
        <f t="shared" si="2"/>
        <v>91.43536875495639</v>
      </c>
      <c r="AF25" s="25">
        <f t="shared" si="3"/>
        <v>-108</v>
      </c>
      <c r="AG25" s="30">
        <v>322</v>
      </c>
      <c r="AH25" s="96">
        <v>215</v>
      </c>
      <c r="AI25" s="26">
        <f t="shared" si="4"/>
        <v>66.77018633540372</v>
      </c>
      <c r="AJ25" s="25">
        <f t="shared" si="5"/>
        <v>-107</v>
      </c>
      <c r="AK25" s="30">
        <v>101</v>
      </c>
      <c r="AL25" s="30">
        <v>34</v>
      </c>
      <c r="AM25" s="26">
        <v>33.663366336633665</v>
      </c>
      <c r="AN25" s="25">
        <v>-67</v>
      </c>
      <c r="AO25" s="32">
        <v>93</v>
      </c>
      <c r="AP25" s="32">
        <v>102</v>
      </c>
      <c r="AQ25" s="28">
        <v>109.7</v>
      </c>
      <c r="AR25" s="25">
        <v>9</v>
      </c>
      <c r="AS25" s="33">
        <v>794</v>
      </c>
      <c r="AT25" s="30">
        <v>671</v>
      </c>
      <c r="AU25" s="27">
        <v>84.5</v>
      </c>
      <c r="AV25" s="25">
        <v>-123</v>
      </c>
      <c r="AW25" s="30">
        <v>369</v>
      </c>
      <c r="AX25" s="30">
        <v>350</v>
      </c>
      <c r="AY25" s="27">
        <v>94.85094850948511</v>
      </c>
      <c r="AZ25" s="25">
        <v>-19</v>
      </c>
      <c r="BA25" s="30">
        <v>318</v>
      </c>
      <c r="BB25" s="30">
        <v>305</v>
      </c>
      <c r="BC25" s="27">
        <v>95.9119496855346</v>
      </c>
      <c r="BD25" s="25">
        <v>-13</v>
      </c>
      <c r="BE25" s="97">
        <v>2421.014492753623</v>
      </c>
      <c r="BF25" s="30">
        <v>2694.1368078175897</v>
      </c>
      <c r="BG25" s="25">
        <v>273.12231506396665</v>
      </c>
      <c r="BH25" s="30">
        <v>17</v>
      </c>
      <c r="BI25" s="30">
        <v>10</v>
      </c>
      <c r="BJ25" s="26">
        <v>58.8</v>
      </c>
      <c r="BK25" s="25">
        <v>-7</v>
      </c>
      <c r="BL25" s="30">
        <v>2</v>
      </c>
      <c r="BM25" s="30">
        <v>4908.59</v>
      </c>
      <c r="BN25" s="30">
        <v>7144.9</v>
      </c>
      <c r="BO25" s="26">
        <v>145.6</v>
      </c>
      <c r="BP25" s="25">
        <v>2236.3099999999995</v>
      </c>
    </row>
    <row r="26" spans="1:68" s="19" customFormat="1" ht="18.75" customHeight="1">
      <c r="A26" s="29" t="s">
        <v>124</v>
      </c>
      <c r="B26" s="30">
        <v>1076</v>
      </c>
      <c r="C26" s="96">
        <v>919</v>
      </c>
      <c r="D26" s="26">
        <v>85.40892193308551</v>
      </c>
      <c r="E26" s="25">
        <v>-157</v>
      </c>
      <c r="F26" s="30">
        <v>549</v>
      </c>
      <c r="G26" s="30">
        <v>368</v>
      </c>
      <c r="H26" s="26">
        <v>67.03096539162114</v>
      </c>
      <c r="I26" s="25">
        <v>-181</v>
      </c>
      <c r="J26" s="30">
        <v>639</v>
      </c>
      <c r="K26" s="30">
        <v>650</v>
      </c>
      <c r="L26" s="26">
        <v>101.72143974960876</v>
      </c>
      <c r="M26" s="25">
        <v>11</v>
      </c>
      <c r="N26" s="31">
        <v>101</v>
      </c>
      <c r="O26" s="30">
        <v>190</v>
      </c>
      <c r="P26" s="26" t="s">
        <v>137</v>
      </c>
      <c r="Q26" s="25">
        <v>89</v>
      </c>
      <c r="R26" s="26">
        <v>15.8</v>
      </c>
      <c r="S26" s="26">
        <v>29.2</v>
      </c>
      <c r="T26" s="26">
        <v>13.399999999999999</v>
      </c>
      <c r="U26" s="30">
        <v>170</v>
      </c>
      <c r="V26" s="31">
        <v>187</v>
      </c>
      <c r="W26" s="26">
        <v>110.00000000000001</v>
      </c>
      <c r="X26" s="25">
        <v>17</v>
      </c>
      <c r="Y26" s="30">
        <v>1407</v>
      </c>
      <c r="Z26" s="30">
        <v>1473</v>
      </c>
      <c r="AA26" s="27">
        <f t="shared" si="0"/>
        <v>104.69083155650321</v>
      </c>
      <c r="AB26" s="25">
        <f t="shared" si="1"/>
        <v>66</v>
      </c>
      <c r="AC26" s="30">
        <v>990</v>
      </c>
      <c r="AD26" s="30">
        <v>853</v>
      </c>
      <c r="AE26" s="26">
        <f t="shared" si="2"/>
        <v>86.16161616161617</v>
      </c>
      <c r="AF26" s="25">
        <f t="shared" si="3"/>
        <v>-137</v>
      </c>
      <c r="AG26" s="30">
        <v>122</v>
      </c>
      <c r="AH26" s="96">
        <v>266</v>
      </c>
      <c r="AI26" s="26">
        <f t="shared" si="4"/>
        <v>218.0327868852459</v>
      </c>
      <c r="AJ26" s="25">
        <f t="shared" si="5"/>
        <v>144</v>
      </c>
      <c r="AK26" s="30">
        <v>168</v>
      </c>
      <c r="AL26" s="30">
        <v>247</v>
      </c>
      <c r="AM26" s="26">
        <v>147.02380952380955</v>
      </c>
      <c r="AN26" s="25">
        <v>79</v>
      </c>
      <c r="AO26" s="32">
        <v>97</v>
      </c>
      <c r="AP26" s="32">
        <v>103</v>
      </c>
      <c r="AQ26" s="28">
        <v>106.2</v>
      </c>
      <c r="AR26" s="25">
        <v>6</v>
      </c>
      <c r="AS26" s="33">
        <v>679</v>
      </c>
      <c r="AT26" s="30">
        <v>699</v>
      </c>
      <c r="AU26" s="27">
        <v>102.9</v>
      </c>
      <c r="AV26" s="25">
        <v>20</v>
      </c>
      <c r="AW26" s="30">
        <v>315</v>
      </c>
      <c r="AX26" s="30">
        <v>209</v>
      </c>
      <c r="AY26" s="27">
        <v>66.34920634920634</v>
      </c>
      <c r="AZ26" s="25">
        <v>-106</v>
      </c>
      <c r="BA26" s="30">
        <v>291</v>
      </c>
      <c r="BB26" s="30">
        <v>193</v>
      </c>
      <c r="BC26" s="27">
        <v>66.32302405498281</v>
      </c>
      <c r="BD26" s="25">
        <v>-98</v>
      </c>
      <c r="BE26" s="97">
        <v>2209.349593495935</v>
      </c>
      <c r="BF26" s="30">
        <v>2689.7321428571427</v>
      </c>
      <c r="BG26" s="25">
        <v>480.38254936120757</v>
      </c>
      <c r="BH26" s="30">
        <v>52</v>
      </c>
      <c r="BI26" s="30">
        <v>54</v>
      </c>
      <c r="BJ26" s="26">
        <v>103.8</v>
      </c>
      <c r="BK26" s="25">
        <v>2</v>
      </c>
      <c r="BL26" s="30">
        <v>3</v>
      </c>
      <c r="BM26" s="30">
        <v>3723</v>
      </c>
      <c r="BN26" s="30">
        <v>4381.8</v>
      </c>
      <c r="BO26" s="26">
        <v>117.7</v>
      </c>
      <c r="BP26" s="25">
        <v>658.8000000000002</v>
      </c>
    </row>
    <row r="27" spans="1:68" s="19" customFormat="1" ht="18.75" customHeight="1">
      <c r="A27" s="29" t="s">
        <v>113</v>
      </c>
      <c r="B27" s="30">
        <v>1290</v>
      </c>
      <c r="C27" s="96">
        <v>1329</v>
      </c>
      <c r="D27" s="26">
        <v>103.02325581395348</v>
      </c>
      <c r="E27" s="25">
        <v>39</v>
      </c>
      <c r="F27" s="30">
        <v>634</v>
      </c>
      <c r="G27" s="30">
        <v>640</v>
      </c>
      <c r="H27" s="26">
        <v>100.94637223974763</v>
      </c>
      <c r="I27" s="25">
        <v>6</v>
      </c>
      <c r="J27" s="30">
        <v>638</v>
      </c>
      <c r="K27" s="30">
        <v>656</v>
      </c>
      <c r="L27" s="26">
        <v>102.82131661442007</v>
      </c>
      <c r="M27" s="25">
        <v>18</v>
      </c>
      <c r="N27" s="31">
        <v>126</v>
      </c>
      <c r="O27" s="30">
        <v>146</v>
      </c>
      <c r="P27" s="26">
        <v>115.87301587301589</v>
      </c>
      <c r="Q27" s="25">
        <v>20</v>
      </c>
      <c r="R27" s="26">
        <v>19.7</v>
      </c>
      <c r="S27" s="26">
        <v>22.3</v>
      </c>
      <c r="T27" s="26">
        <v>2.6000000000000014</v>
      </c>
      <c r="U27" s="30">
        <v>244</v>
      </c>
      <c r="V27" s="31">
        <v>233</v>
      </c>
      <c r="W27" s="26">
        <v>95.49180327868852</v>
      </c>
      <c r="X27" s="25">
        <v>-11</v>
      </c>
      <c r="Y27" s="30">
        <v>2317</v>
      </c>
      <c r="Z27" s="30">
        <v>2530</v>
      </c>
      <c r="AA27" s="27">
        <f t="shared" si="0"/>
        <v>109.19292188174363</v>
      </c>
      <c r="AB27" s="25">
        <f t="shared" si="1"/>
        <v>213</v>
      </c>
      <c r="AC27" s="30">
        <v>1275</v>
      </c>
      <c r="AD27" s="30">
        <v>1317</v>
      </c>
      <c r="AE27" s="26">
        <f t="shared" si="2"/>
        <v>103.29411764705883</v>
      </c>
      <c r="AF27" s="25">
        <f t="shared" si="3"/>
        <v>42</v>
      </c>
      <c r="AG27" s="30">
        <v>648</v>
      </c>
      <c r="AH27" s="96">
        <v>850</v>
      </c>
      <c r="AI27" s="26">
        <f t="shared" si="4"/>
        <v>131.17283950617283</v>
      </c>
      <c r="AJ27" s="25">
        <f t="shared" si="5"/>
        <v>202</v>
      </c>
      <c r="AK27" s="30">
        <v>160</v>
      </c>
      <c r="AL27" s="30">
        <v>241</v>
      </c>
      <c r="AM27" s="26">
        <v>150.625</v>
      </c>
      <c r="AN27" s="25">
        <v>81</v>
      </c>
      <c r="AO27" s="32">
        <v>126</v>
      </c>
      <c r="AP27" s="32">
        <v>126</v>
      </c>
      <c r="AQ27" s="28">
        <v>100</v>
      </c>
      <c r="AR27" s="25">
        <v>0</v>
      </c>
      <c r="AS27" s="33">
        <v>625</v>
      </c>
      <c r="AT27" s="30">
        <v>631</v>
      </c>
      <c r="AU27" s="27">
        <v>101</v>
      </c>
      <c r="AV27" s="25">
        <v>6</v>
      </c>
      <c r="AW27" s="30">
        <v>451</v>
      </c>
      <c r="AX27" s="30">
        <v>483</v>
      </c>
      <c r="AY27" s="27">
        <v>107.09534368070955</v>
      </c>
      <c r="AZ27" s="25">
        <v>32</v>
      </c>
      <c r="BA27" s="30">
        <v>388</v>
      </c>
      <c r="BB27" s="30">
        <v>441</v>
      </c>
      <c r="BC27" s="27">
        <v>113.65979381443299</v>
      </c>
      <c r="BD27" s="25">
        <v>53</v>
      </c>
      <c r="BE27" s="97">
        <v>1948.7603305785124</v>
      </c>
      <c r="BF27" s="30">
        <v>2734.6491228070176</v>
      </c>
      <c r="BG27" s="25">
        <v>785.8887922285053</v>
      </c>
      <c r="BH27" s="30">
        <v>19</v>
      </c>
      <c r="BI27" s="30">
        <v>19</v>
      </c>
      <c r="BJ27" s="26">
        <v>100</v>
      </c>
      <c r="BK27" s="25">
        <v>0</v>
      </c>
      <c r="BL27" s="30">
        <v>5</v>
      </c>
      <c r="BM27" s="30">
        <v>3961.79</v>
      </c>
      <c r="BN27" s="30">
        <v>5081.37</v>
      </c>
      <c r="BO27" s="26">
        <v>128.3</v>
      </c>
      <c r="BP27" s="25">
        <v>1119.58</v>
      </c>
    </row>
    <row r="28" spans="1:68" s="19" customFormat="1" ht="18.75" customHeight="1">
      <c r="A28" s="29" t="s">
        <v>125</v>
      </c>
      <c r="B28" s="30">
        <v>1120</v>
      </c>
      <c r="C28" s="96">
        <v>1132</v>
      </c>
      <c r="D28" s="26">
        <v>101.07142857142857</v>
      </c>
      <c r="E28" s="25">
        <v>12</v>
      </c>
      <c r="F28" s="30">
        <v>481</v>
      </c>
      <c r="G28" s="30">
        <v>478</v>
      </c>
      <c r="H28" s="26">
        <v>99.37629937629939</v>
      </c>
      <c r="I28" s="25">
        <v>-3</v>
      </c>
      <c r="J28" s="30">
        <v>724</v>
      </c>
      <c r="K28" s="30">
        <v>740</v>
      </c>
      <c r="L28" s="26">
        <v>102.20994475138122</v>
      </c>
      <c r="M28" s="25">
        <v>16</v>
      </c>
      <c r="N28" s="31">
        <v>215</v>
      </c>
      <c r="O28" s="30">
        <v>239</v>
      </c>
      <c r="P28" s="26">
        <v>111.16279069767442</v>
      </c>
      <c r="Q28" s="25">
        <v>24</v>
      </c>
      <c r="R28" s="26">
        <v>29.7</v>
      </c>
      <c r="S28" s="26">
        <v>32.3</v>
      </c>
      <c r="T28" s="26">
        <v>2.599999999999998</v>
      </c>
      <c r="U28" s="30">
        <v>189</v>
      </c>
      <c r="V28" s="31">
        <v>164</v>
      </c>
      <c r="W28" s="26">
        <v>86.77248677248677</v>
      </c>
      <c r="X28" s="25">
        <v>-25</v>
      </c>
      <c r="Y28" s="30">
        <v>1438</v>
      </c>
      <c r="Z28" s="30">
        <v>1543</v>
      </c>
      <c r="AA28" s="27">
        <f t="shared" si="0"/>
        <v>107.30180806675939</v>
      </c>
      <c r="AB28" s="25">
        <f t="shared" si="1"/>
        <v>105</v>
      </c>
      <c r="AC28" s="30">
        <v>1037</v>
      </c>
      <c r="AD28" s="30">
        <v>1066</v>
      </c>
      <c r="AE28" s="26">
        <f t="shared" si="2"/>
        <v>102.79652844744456</v>
      </c>
      <c r="AF28" s="25">
        <f t="shared" si="3"/>
        <v>29</v>
      </c>
      <c r="AG28" s="30">
        <v>107</v>
      </c>
      <c r="AH28" s="96">
        <v>176</v>
      </c>
      <c r="AI28" s="26">
        <f t="shared" si="4"/>
        <v>164.4859813084112</v>
      </c>
      <c r="AJ28" s="25">
        <f t="shared" si="5"/>
        <v>69</v>
      </c>
      <c r="AK28" s="30">
        <v>334</v>
      </c>
      <c r="AL28" s="30">
        <v>286</v>
      </c>
      <c r="AM28" s="26">
        <v>85.62874251497006</v>
      </c>
      <c r="AN28" s="25">
        <v>-48</v>
      </c>
      <c r="AO28" s="32">
        <v>139</v>
      </c>
      <c r="AP28" s="32">
        <v>141</v>
      </c>
      <c r="AQ28" s="28">
        <v>101.4</v>
      </c>
      <c r="AR28" s="25">
        <v>2</v>
      </c>
      <c r="AS28" s="33">
        <v>780</v>
      </c>
      <c r="AT28" s="30">
        <v>759</v>
      </c>
      <c r="AU28" s="27">
        <v>97.3</v>
      </c>
      <c r="AV28" s="25">
        <v>-21</v>
      </c>
      <c r="AW28" s="30">
        <v>334</v>
      </c>
      <c r="AX28" s="30">
        <v>318</v>
      </c>
      <c r="AY28" s="27">
        <v>95.20958083832335</v>
      </c>
      <c r="AZ28" s="25">
        <v>-16</v>
      </c>
      <c r="BA28" s="30">
        <v>256</v>
      </c>
      <c r="BB28" s="30">
        <v>261</v>
      </c>
      <c r="BC28" s="27">
        <v>101.953125</v>
      </c>
      <c r="BD28" s="25">
        <v>5</v>
      </c>
      <c r="BE28" s="97">
        <v>2316.412213740458</v>
      </c>
      <c r="BF28" s="30">
        <v>2580.9701492537315</v>
      </c>
      <c r="BG28" s="25">
        <v>264.5579355132736</v>
      </c>
      <c r="BH28" s="30">
        <v>45</v>
      </c>
      <c r="BI28" s="30">
        <v>48</v>
      </c>
      <c r="BJ28" s="26">
        <v>106.7</v>
      </c>
      <c r="BK28" s="25">
        <v>3</v>
      </c>
      <c r="BL28" s="30">
        <v>9</v>
      </c>
      <c r="BM28" s="30">
        <v>4040.2</v>
      </c>
      <c r="BN28" s="30">
        <v>4982</v>
      </c>
      <c r="BO28" s="26">
        <v>123.3</v>
      </c>
      <c r="BP28" s="25">
        <v>941.8000000000002</v>
      </c>
    </row>
    <row r="29" spans="1:68" s="19" customFormat="1" ht="18.75" customHeight="1">
      <c r="A29" s="29" t="s">
        <v>114</v>
      </c>
      <c r="B29" s="30">
        <v>1042</v>
      </c>
      <c r="C29" s="96">
        <v>1184</v>
      </c>
      <c r="D29" s="26">
        <v>113.62763915547025</v>
      </c>
      <c r="E29" s="25">
        <v>142</v>
      </c>
      <c r="F29" s="30">
        <v>556</v>
      </c>
      <c r="G29" s="30">
        <v>645</v>
      </c>
      <c r="H29" s="26">
        <v>116.0071942446043</v>
      </c>
      <c r="I29" s="25">
        <v>89</v>
      </c>
      <c r="J29" s="30">
        <v>613</v>
      </c>
      <c r="K29" s="30">
        <v>644</v>
      </c>
      <c r="L29" s="26">
        <v>105.05709624796084</v>
      </c>
      <c r="M29" s="25">
        <v>31</v>
      </c>
      <c r="N29" s="31">
        <v>156</v>
      </c>
      <c r="O29" s="30">
        <v>132</v>
      </c>
      <c r="P29" s="118">
        <v>84.61538461538461</v>
      </c>
      <c r="Q29" s="25">
        <v>-24</v>
      </c>
      <c r="R29" s="26">
        <v>25.4</v>
      </c>
      <c r="S29" s="26">
        <v>20.5</v>
      </c>
      <c r="T29" s="26">
        <v>-4.899999999999999</v>
      </c>
      <c r="U29" s="30">
        <v>193</v>
      </c>
      <c r="V29" s="31">
        <v>196</v>
      </c>
      <c r="W29" s="26">
        <v>101.55440414507773</v>
      </c>
      <c r="X29" s="25">
        <v>3</v>
      </c>
      <c r="Y29" s="30">
        <v>1382</v>
      </c>
      <c r="Z29" s="30">
        <v>1737</v>
      </c>
      <c r="AA29" s="27">
        <f t="shared" si="0"/>
        <v>125.68740955137483</v>
      </c>
      <c r="AB29" s="25">
        <f t="shared" si="1"/>
        <v>355</v>
      </c>
      <c r="AC29" s="30">
        <v>998</v>
      </c>
      <c r="AD29" s="30">
        <v>1155</v>
      </c>
      <c r="AE29" s="26">
        <f t="shared" si="2"/>
        <v>115.7314629258517</v>
      </c>
      <c r="AF29" s="25">
        <f t="shared" si="3"/>
        <v>157</v>
      </c>
      <c r="AG29" s="30">
        <v>171</v>
      </c>
      <c r="AH29" s="96">
        <v>370</v>
      </c>
      <c r="AI29" s="26">
        <f t="shared" si="4"/>
        <v>216.37426900584796</v>
      </c>
      <c r="AJ29" s="25">
        <f t="shared" si="5"/>
        <v>199</v>
      </c>
      <c r="AK29" s="30">
        <v>187</v>
      </c>
      <c r="AL29" s="30">
        <v>175</v>
      </c>
      <c r="AM29" s="26">
        <v>93.58288770053476</v>
      </c>
      <c r="AN29" s="25">
        <v>-12</v>
      </c>
      <c r="AO29" s="32">
        <v>115</v>
      </c>
      <c r="AP29" s="32">
        <v>125</v>
      </c>
      <c r="AQ29" s="28">
        <v>108.7</v>
      </c>
      <c r="AR29" s="25">
        <v>10</v>
      </c>
      <c r="AS29" s="33">
        <v>671</v>
      </c>
      <c r="AT29" s="30">
        <v>753</v>
      </c>
      <c r="AU29" s="27">
        <v>112.2</v>
      </c>
      <c r="AV29" s="25">
        <v>82</v>
      </c>
      <c r="AW29" s="30">
        <v>308</v>
      </c>
      <c r="AX29" s="30">
        <v>331</v>
      </c>
      <c r="AY29" s="27">
        <v>107.46753246753246</v>
      </c>
      <c r="AZ29" s="25">
        <v>23</v>
      </c>
      <c r="BA29" s="30">
        <v>266</v>
      </c>
      <c r="BB29" s="30">
        <v>301</v>
      </c>
      <c r="BC29" s="27">
        <v>113.1578947368421</v>
      </c>
      <c r="BD29" s="25">
        <v>35</v>
      </c>
      <c r="BE29" s="97">
        <v>2300.787401574803</v>
      </c>
      <c r="BF29" s="30">
        <v>3586.2258953168043</v>
      </c>
      <c r="BG29" s="25">
        <v>1285.4384937420014</v>
      </c>
      <c r="BH29" s="30">
        <v>43</v>
      </c>
      <c r="BI29" s="30">
        <v>45</v>
      </c>
      <c r="BJ29" s="26">
        <v>104.7</v>
      </c>
      <c r="BK29" s="25">
        <v>2</v>
      </c>
      <c r="BL29" s="30">
        <v>13</v>
      </c>
      <c r="BM29" s="30">
        <v>4544.4</v>
      </c>
      <c r="BN29" s="30">
        <v>5090.44</v>
      </c>
      <c r="BO29" s="26">
        <v>112</v>
      </c>
      <c r="BP29" s="25">
        <v>546.04</v>
      </c>
    </row>
    <row r="30" spans="1:68" s="19" customFormat="1" ht="18.75" customHeight="1">
      <c r="A30" s="29" t="s">
        <v>115</v>
      </c>
      <c r="B30" s="30">
        <v>1643</v>
      </c>
      <c r="C30" s="96">
        <v>1556</v>
      </c>
      <c r="D30" s="26">
        <v>94.70480827754109</v>
      </c>
      <c r="E30" s="25">
        <v>-87</v>
      </c>
      <c r="F30" s="30">
        <v>945</v>
      </c>
      <c r="G30" s="30">
        <v>887</v>
      </c>
      <c r="H30" s="26">
        <v>93.86243386243386</v>
      </c>
      <c r="I30" s="25">
        <v>-58</v>
      </c>
      <c r="J30" s="30">
        <v>748</v>
      </c>
      <c r="K30" s="30">
        <v>766</v>
      </c>
      <c r="L30" s="26">
        <v>102.40641711229948</v>
      </c>
      <c r="M30" s="25">
        <v>18</v>
      </c>
      <c r="N30" s="31">
        <v>126</v>
      </c>
      <c r="O30" s="30">
        <v>173</v>
      </c>
      <c r="P30" s="26">
        <v>137.3015873015873</v>
      </c>
      <c r="Q30" s="25">
        <v>47</v>
      </c>
      <c r="R30" s="26">
        <v>16.8</v>
      </c>
      <c r="S30" s="26">
        <v>22.6</v>
      </c>
      <c r="T30" s="26">
        <v>5.800000000000001</v>
      </c>
      <c r="U30" s="30">
        <v>316</v>
      </c>
      <c r="V30" s="31">
        <v>316</v>
      </c>
      <c r="W30" s="26">
        <v>100</v>
      </c>
      <c r="X30" s="25">
        <v>0</v>
      </c>
      <c r="Y30" s="30">
        <v>2818</v>
      </c>
      <c r="Z30" s="30">
        <v>3159</v>
      </c>
      <c r="AA30" s="27">
        <f t="shared" si="0"/>
        <v>112.10078069552874</v>
      </c>
      <c r="AB30" s="25">
        <f t="shared" si="1"/>
        <v>341</v>
      </c>
      <c r="AC30" s="30">
        <v>1575</v>
      </c>
      <c r="AD30" s="30">
        <v>1500</v>
      </c>
      <c r="AE30" s="26">
        <f t="shared" si="2"/>
        <v>95.23809523809523</v>
      </c>
      <c r="AF30" s="25">
        <f t="shared" si="3"/>
        <v>-75</v>
      </c>
      <c r="AG30" s="30">
        <v>862</v>
      </c>
      <c r="AH30" s="96">
        <v>889</v>
      </c>
      <c r="AI30" s="26">
        <f t="shared" si="4"/>
        <v>103.1322505800464</v>
      </c>
      <c r="AJ30" s="25">
        <f t="shared" si="5"/>
        <v>27</v>
      </c>
      <c r="AK30" s="30">
        <v>172</v>
      </c>
      <c r="AL30" s="30">
        <v>128</v>
      </c>
      <c r="AM30" s="26">
        <v>74.4186046511628</v>
      </c>
      <c r="AN30" s="25">
        <v>-44</v>
      </c>
      <c r="AO30" s="32">
        <v>143</v>
      </c>
      <c r="AP30" s="32">
        <v>150</v>
      </c>
      <c r="AQ30" s="28">
        <v>104.9</v>
      </c>
      <c r="AR30" s="25">
        <v>7</v>
      </c>
      <c r="AS30" s="33">
        <v>981</v>
      </c>
      <c r="AT30" s="30">
        <v>992</v>
      </c>
      <c r="AU30" s="27">
        <v>101.1</v>
      </c>
      <c r="AV30" s="25">
        <v>11</v>
      </c>
      <c r="AW30" s="30">
        <v>526</v>
      </c>
      <c r="AX30" s="30">
        <v>444</v>
      </c>
      <c r="AY30" s="27">
        <v>84.4106463878327</v>
      </c>
      <c r="AZ30" s="25">
        <v>-82</v>
      </c>
      <c r="BA30" s="30">
        <v>458</v>
      </c>
      <c r="BB30" s="30">
        <v>404</v>
      </c>
      <c r="BC30" s="27">
        <v>88.20960698689956</v>
      </c>
      <c r="BD30" s="25">
        <v>-54</v>
      </c>
      <c r="BE30" s="97">
        <v>2153.978494623656</v>
      </c>
      <c r="BF30" s="30">
        <v>2808.274231678487</v>
      </c>
      <c r="BG30" s="25">
        <v>654.2957370548311</v>
      </c>
      <c r="BH30" s="30">
        <v>52</v>
      </c>
      <c r="BI30" s="30">
        <v>33</v>
      </c>
      <c r="BJ30" s="26">
        <v>63.5</v>
      </c>
      <c r="BK30" s="25">
        <v>-19</v>
      </c>
      <c r="BL30" s="30">
        <v>35</v>
      </c>
      <c r="BM30" s="30">
        <v>4211.54</v>
      </c>
      <c r="BN30" s="30">
        <v>4869.7</v>
      </c>
      <c r="BO30" s="26">
        <v>115.6</v>
      </c>
      <c r="BP30" s="25">
        <v>658.1599999999999</v>
      </c>
    </row>
    <row r="31" spans="1:68" s="36" customFormat="1" ht="18.75" customHeight="1">
      <c r="A31" s="29" t="s">
        <v>126</v>
      </c>
      <c r="B31" s="30">
        <v>1342</v>
      </c>
      <c r="C31" s="96">
        <v>1295</v>
      </c>
      <c r="D31" s="26">
        <v>96.49776453055141</v>
      </c>
      <c r="E31" s="25">
        <v>-47</v>
      </c>
      <c r="F31" s="30">
        <v>628</v>
      </c>
      <c r="G31" s="30">
        <v>697</v>
      </c>
      <c r="H31" s="26">
        <v>110.98726114649682</v>
      </c>
      <c r="I31" s="25">
        <v>69</v>
      </c>
      <c r="J31" s="30">
        <v>615</v>
      </c>
      <c r="K31" s="30">
        <v>569</v>
      </c>
      <c r="L31" s="26">
        <v>92.52032520325203</v>
      </c>
      <c r="M31" s="25">
        <v>-46</v>
      </c>
      <c r="N31" s="31">
        <v>100</v>
      </c>
      <c r="O31" s="30">
        <v>109</v>
      </c>
      <c r="P31" s="26">
        <v>109.00000000000001</v>
      </c>
      <c r="Q31" s="25">
        <v>9</v>
      </c>
      <c r="R31" s="26">
        <v>16.3</v>
      </c>
      <c r="S31" s="26">
        <v>19.2</v>
      </c>
      <c r="T31" s="26">
        <v>2.8999999999999986</v>
      </c>
      <c r="U31" s="30">
        <v>183</v>
      </c>
      <c r="V31" s="31">
        <v>197</v>
      </c>
      <c r="W31" s="26">
        <v>107.65027322404373</v>
      </c>
      <c r="X31" s="25">
        <v>14</v>
      </c>
      <c r="Y31" s="30">
        <v>1733</v>
      </c>
      <c r="Z31" s="30">
        <v>1905</v>
      </c>
      <c r="AA31" s="27">
        <f t="shared" si="0"/>
        <v>109.92498557414888</v>
      </c>
      <c r="AB31" s="25">
        <f t="shared" si="1"/>
        <v>172</v>
      </c>
      <c r="AC31" s="30">
        <v>1336</v>
      </c>
      <c r="AD31" s="30">
        <v>1289</v>
      </c>
      <c r="AE31" s="26">
        <f t="shared" si="2"/>
        <v>96.48203592814372</v>
      </c>
      <c r="AF31" s="25">
        <f t="shared" si="3"/>
        <v>-47</v>
      </c>
      <c r="AG31" s="30">
        <v>204</v>
      </c>
      <c r="AH31" s="96">
        <v>373</v>
      </c>
      <c r="AI31" s="26">
        <f t="shared" si="4"/>
        <v>182.84313725490196</v>
      </c>
      <c r="AJ31" s="25">
        <f t="shared" si="5"/>
        <v>169</v>
      </c>
      <c r="AK31" s="30">
        <v>133</v>
      </c>
      <c r="AL31" s="30">
        <v>92</v>
      </c>
      <c r="AM31" s="26">
        <v>69.17293233082707</v>
      </c>
      <c r="AN31" s="25">
        <v>-41</v>
      </c>
      <c r="AO31" s="32">
        <v>134</v>
      </c>
      <c r="AP31" s="32">
        <v>152</v>
      </c>
      <c r="AQ31" s="28">
        <v>113.4</v>
      </c>
      <c r="AR31" s="25">
        <v>18</v>
      </c>
      <c r="AS31" s="33">
        <v>656</v>
      </c>
      <c r="AT31" s="30">
        <v>687</v>
      </c>
      <c r="AU31" s="27">
        <v>104.7</v>
      </c>
      <c r="AV31" s="25">
        <v>31</v>
      </c>
      <c r="AW31" s="30">
        <v>478</v>
      </c>
      <c r="AX31" s="30">
        <v>519</v>
      </c>
      <c r="AY31" s="27">
        <v>108.57740585774059</v>
      </c>
      <c r="AZ31" s="25">
        <v>41</v>
      </c>
      <c r="BA31" s="30">
        <v>421</v>
      </c>
      <c r="BB31" s="30">
        <v>472</v>
      </c>
      <c r="BC31" s="27">
        <v>112.11401425178147</v>
      </c>
      <c r="BD31" s="25">
        <v>51</v>
      </c>
      <c r="BE31" s="97">
        <v>2726.8354430379745</v>
      </c>
      <c r="BF31" s="30">
        <v>3307.8774617067834</v>
      </c>
      <c r="BG31" s="25">
        <v>581.0420186688089</v>
      </c>
      <c r="BH31" s="30">
        <v>43</v>
      </c>
      <c r="BI31" s="30">
        <v>89</v>
      </c>
      <c r="BJ31" s="26">
        <v>207</v>
      </c>
      <c r="BK31" s="25">
        <v>46</v>
      </c>
      <c r="BL31" s="30">
        <v>12</v>
      </c>
      <c r="BM31" s="30">
        <v>5179.14</v>
      </c>
      <c r="BN31" s="30">
        <v>4969.87</v>
      </c>
      <c r="BO31" s="26">
        <v>96</v>
      </c>
      <c r="BP31" s="25">
        <v>-209.27000000000044</v>
      </c>
    </row>
    <row r="32" spans="1:68" s="19" customFormat="1" ht="18.75" customHeight="1">
      <c r="A32" s="37" t="s">
        <v>116</v>
      </c>
      <c r="B32" s="30">
        <v>1746</v>
      </c>
      <c r="C32" s="96">
        <v>1767</v>
      </c>
      <c r="D32" s="26">
        <v>101.20274914089347</v>
      </c>
      <c r="E32" s="25">
        <v>21</v>
      </c>
      <c r="F32" s="30">
        <v>978</v>
      </c>
      <c r="G32" s="30">
        <v>934</v>
      </c>
      <c r="H32" s="26">
        <v>95.50102249488752</v>
      </c>
      <c r="I32" s="25">
        <v>-44</v>
      </c>
      <c r="J32" s="30">
        <v>695</v>
      </c>
      <c r="K32" s="30">
        <v>740</v>
      </c>
      <c r="L32" s="26">
        <v>106.4748201438849</v>
      </c>
      <c r="M32" s="25">
        <v>45</v>
      </c>
      <c r="N32" s="31">
        <v>280</v>
      </c>
      <c r="O32" s="30">
        <v>256</v>
      </c>
      <c r="P32" s="26">
        <v>91.42857142857143</v>
      </c>
      <c r="Q32" s="25">
        <v>-24</v>
      </c>
      <c r="R32" s="26">
        <v>40.3</v>
      </c>
      <c r="S32" s="26">
        <v>34.6</v>
      </c>
      <c r="T32" s="26">
        <v>-5.699999999999996</v>
      </c>
      <c r="U32" s="30">
        <v>213</v>
      </c>
      <c r="V32" s="31">
        <v>235</v>
      </c>
      <c r="W32" s="26">
        <v>110.32863849765258</v>
      </c>
      <c r="X32" s="25">
        <v>22</v>
      </c>
      <c r="Y32" s="30">
        <v>2409</v>
      </c>
      <c r="Z32" s="30">
        <v>2555</v>
      </c>
      <c r="AA32" s="27">
        <f t="shared" si="0"/>
        <v>106.06060606060606</v>
      </c>
      <c r="AB32" s="25">
        <f t="shared" si="1"/>
        <v>146</v>
      </c>
      <c r="AC32" s="30">
        <v>1622</v>
      </c>
      <c r="AD32" s="30">
        <v>1596</v>
      </c>
      <c r="AE32" s="26">
        <f t="shared" si="2"/>
        <v>98.39704069050555</v>
      </c>
      <c r="AF32" s="25">
        <f t="shared" si="3"/>
        <v>-26</v>
      </c>
      <c r="AG32" s="30">
        <v>546</v>
      </c>
      <c r="AH32" s="96">
        <v>681</v>
      </c>
      <c r="AI32" s="26">
        <f t="shared" si="4"/>
        <v>124.72527472527473</v>
      </c>
      <c r="AJ32" s="25">
        <f t="shared" si="5"/>
        <v>135</v>
      </c>
      <c r="AK32" s="30">
        <v>76</v>
      </c>
      <c r="AL32" s="30">
        <v>53</v>
      </c>
      <c r="AM32" s="26">
        <v>69.73684210526315</v>
      </c>
      <c r="AN32" s="25">
        <v>-23</v>
      </c>
      <c r="AO32" s="32">
        <v>215</v>
      </c>
      <c r="AP32" s="32">
        <v>220</v>
      </c>
      <c r="AQ32" s="28">
        <v>102.3</v>
      </c>
      <c r="AR32" s="25">
        <v>5</v>
      </c>
      <c r="AS32" s="33">
        <v>900</v>
      </c>
      <c r="AT32" s="30">
        <v>903</v>
      </c>
      <c r="AU32" s="27">
        <v>100.3</v>
      </c>
      <c r="AV32" s="25">
        <v>3</v>
      </c>
      <c r="AW32" s="30">
        <v>795</v>
      </c>
      <c r="AX32" s="30">
        <v>660</v>
      </c>
      <c r="AY32" s="27">
        <v>83.01886792452831</v>
      </c>
      <c r="AZ32" s="25">
        <v>-135</v>
      </c>
      <c r="BA32" s="30">
        <v>671</v>
      </c>
      <c r="BB32" s="30">
        <v>574</v>
      </c>
      <c r="BC32" s="27">
        <v>85.54396423248882</v>
      </c>
      <c r="BD32" s="25">
        <v>-97</v>
      </c>
      <c r="BE32" s="97">
        <v>2355.3366174055827</v>
      </c>
      <c r="BF32" s="30">
        <v>2878.7928221859706</v>
      </c>
      <c r="BG32" s="25">
        <v>523.4562047803879</v>
      </c>
      <c r="BH32" s="30">
        <v>119</v>
      </c>
      <c r="BI32" s="30">
        <v>118</v>
      </c>
      <c r="BJ32" s="26">
        <v>99.2</v>
      </c>
      <c r="BK32" s="25">
        <v>-1</v>
      </c>
      <c r="BL32" s="30">
        <v>7</v>
      </c>
      <c r="BM32" s="30">
        <v>5085.99</v>
      </c>
      <c r="BN32" s="30">
        <v>6845.52</v>
      </c>
      <c r="BO32" s="26">
        <v>134.6</v>
      </c>
      <c r="BP32" s="25">
        <v>1759.5300000000007</v>
      </c>
    </row>
    <row r="33" spans="1:68" s="19" customFormat="1" ht="18.75" customHeight="1">
      <c r="A33" s="29" t="s">
        <v>117</v>
      </c>
      <c r="B33" s="30">
        <v>1252</v>
      </c>
      <c r="C33" s="96">
        <v>1181</v>
      </c>
      <c r="D33" s="26">
        <v>94.32907348242811</v>
      </c>
      <c r="E33" s="25">
        <v>-71</v>
      </c>
      <c r="F33" s="30">
        <v>823</v>
      </c>
      <c r="G33" s="30">
        <v>665</v>
      </c>
      <c r="H33" s="26">
        <v>80.80194410692589</v>
      </c>
      <c r="I33" s="25">
        <v>-158</v>
      </c>
      <c r="J33" s="30">
        <v>823</v>
      </c>
      <c r="K33" s="30">
        <v>891</v>
      </c>
      <c r="L33" s="26">
        <v>108.26245443499391</v>
      </c>
      <c r="M33" s="25">
        <v>68</v>
      </c>
      <c r="N33" s="31">
        <v>225</v>
      </c>
      <c r="O33" s="30">
        <v>327</v>
      </c>
      <c r="P33" s="26">
        <v>145.33333333333334</v>
      </c>
      <c r="Q33" s="25">
        <v>102</v>
      </c>
      <c r="R33" s="26">
        <v>27.3</v>
      </c>
      <c r="S33" s="26">
        <v>36.7</v>
      </c>
      <c r="T33" s="26">
        <v>9.400000000000002</v>
      </c>
      <c r="U33" s="30">
        <v>166</v>
      </c>
      <c r="V33" s="31">
        <v>102</v>
      </c>
      <c r="W33" s="26">
        <v>61.44578313253012</v>
      </c>
      <c r="X33" s="25">
        <v>-64</v>
      </c>
      <c r="Y33" s="30">
        <v>2974</v>
      </c>
      <c r="Z33" s="30">
        <v>2706</v>
      </c>
      <c r="AA33" s="27">
        <f t="shared" si="0"/>
        <v>90.98856758574311</v>
      </c>
      <c r="AB33" s="25">
        <f t="shared" si="1"/>
        <v>-268</v>
      </c>
      <c r="AC33" s="30">
        <v>1198</v>
      </c>
      <c r="AD33" s="30">
        <v>1135</v>
      </c>
      <c r="AE33" s="26">
        <f t="shared" si="2"/>
        <v>94.74123539232053</v>
      </c>
      <c r="AF33" s="25">
        <f t="shared" si="3"/>
        <v>-63</v>
      </c>
      <c r="AG33" s="30">
        <v>707</v>
      </c>
      <c r="AH33" s="96">
        <v>537</v>
      </c>
      <c r="AI33" s="26">
        <f t="shared" si="4"/>
        <v>75.95473833097596</v>
      </c>
      <c r="AJ33" s="25">
        <f t="shared" si="5"/>
        <v>-170</v>
      </c>
      <c r="AK33" s="30">
        <v>39</v>
      </c>
      <c r="AL33" s="30">
        <v>50</v>
      </c>
      <c r="AM33" s="26">
        <v>128.2051282051282</v>
      </c>
      <c r="AN33" s="25">
        <v>11</v>
      </c>
      <c r="AO33" s="32">
        <v>218</v>
      </c>
      <c r="AP33" s="32">
        <v>222</v>
      </c>
      <c r="AQ33" s="28">
        <v>101.8</v>
      </c>
      <c r="AR33" s="25">
        <v>4</v>
      </c>
      <c r="AS33" s="33">
        <v>1188</v>
      </c>
      <c r="AT33" s="30">
        <v>1288</v>
      </c>
      <c r="AU33" s="27">
        <v>108.4</v>
      </c>
      <c r="AV33" s="25">
        <v>100</v>
      </c>
      <c r="AW33" s="30">
        <v>417</v>
      </c>
      <c r="AX33" s="30">
        <v>330</v>
      </c>
      <c r="AY33" s="27">
        <v>79.13669064748201</v>
      </c>
      <c r="AZ33" s="25">
        <v>-87</v>
      </c>
      <c r="BA33" s="30">
        <v>296</v>
      </c>
      <c r="BB33" s="30">
        <v>255</v>
      </c>
      <c r="BC33" s="27">
        <v>86.14864864864865</v>
      </c>
      <c r="BD33" s="25">
        <v>-41</v>
      </c>
      <c r="BE33" s="97">
        <v>2751.4598540145985</v>
      </c>
      <c r="BF33" s="30">
        <v>3224.42996742671</v>
      </c>
      <c r="BG33" s="25">
        <v>472.97011341211146</v>
      </c>
      <c r="BH33" s="30">
        <v>212</v>
      </c>
      <c r="BI33" s="30">
        <v>202</v>
      </c>
      <c r="BJ33" s="26">
        <v>95.3</v>
      </c>
      <c r="BK33" s="25">
        <v>-10</v>
      </c>
      <c r="BL33" s="30">
        <v>11</v>
      </c>
      <c r="BM33" s="30">
        <v>4906.42</v>
      </c>
      <c r="BN33" s="30">
        <v>5402.26</v>
      </c>
      <c r="BO33" s="26">
        <v>110.1</v>
      </c>
      <c r="BP33" s="25">
        <v>495.84000000000015</v>
      </c>
    </row>
    <row r="34" spans="1:68" s="19" customFormat="1" ht="18.75" customHeight="1">
      <c r="A34" s="29" t="s">
        <v>118</v>
      </c>
      <c r="B34" s="30">
        <v>1334</v>
      </c>
      <c r="C34" s="96">
        <v>1435</v>
      </c>
      <c r="D34" s="26">
        <v>107.5712143928036</v>
      </c>
      <c r="E34" s="25">
        <v>101</v>
      </c>
      <c r="F34" s="30">
        <v>679</v>
      </c>
      <c r="G34" s="30">
        <v>800</v>
      </c>
      <c r="H34" s="26">
        <v>117.82032400589102</v>
      </c>
      <c r="I34" s="25">
        <v>121</v>
      </c>
      <c r="J34" s="30">
        <v>500</v>
      </c>
      <c r="K34" s="30">
        <v>535</v>
      </c>
      <c r="L34" s="26">
        <v>107</v>
      </c>
      <c r="M34" s="25">
        <v>35</v>
      </c>
      <c r="N34" s="31">
        <v>138</v>
      </c>
      <c r="O34" s="30">
        <v>186</v>
      </c>
      <c r="P34" s="26">
        <v>134.7826086956522</v>
      </c>
      <c r="Q34" s="25">
        <v>48</v>
      </c>
      <c r="R34" s="26">
        <v>27.6</v>
      </c>
      <c r="S34" s="26">
        <v>34.8</v>
      </c>
      <c r="T34" s="26">
        <v>7.199999999999996</v>
      </c>
      <c r="U34" s="30">
        <v>82</v>
      </c>
      <c r="V34" s="31">
        <v>97</v>
      </c>
      <c r="W34" s="26">
        <v>118.29268292682926</v>
      </c>
      <c r="X34" s="25">
        <v>15</v>
      </c>
      <c r="Y34" s="30">
        <v>1793</v>
      </c>
      <c r="Z34" s="30">
        <v>2289</v>
      </c>
      <c r="AA34" s="27">
        <f t="shared" si="0"/>
        <v>127.66313441160067</v>
      </c>
      <c r="AB34" s="25">
        <f t="shared" si="1"/>
        <v>496</v>
      </c>
      <c r="AC34" s="30">
        <v>1237</v>
      </c>
      <c r="AD34" s="30">
        <v>1402</v>
      </c>
      <c r="AE34" s="26">
        <f t="shared" si="2"/>
        <v>113.33872271624898</v>
      </c>
      <c r="AF34" s="25">
        <f t="shared" si="3"/>
        <v>165</v>
      </c>
      <c r="AG34" s="30">
        <v>361</v>
      </c>
      <c r="AH34" s="96">
        <v>439</v>
      </c>
      <c r="AI34" s="26">
        <f t="shared" si="4"/>
        <v>121.60664819944597</v>
      </c>
      <c r="AJ34" s="25">
        <f t="shared" si="5"/>
        <v>78</v>
      </c>
      <c r="AK34" s="30">
        <v>94</v>
      </c>
      <c r="AL34" s="30">
        <v>113</v>
      </c>
      <c r="AM34" s="26">
        <v>120.2127659574468</v>
      </c>
      <c r="AN34" s="25">
        <v>19</v>
      </c>
      <c r="AO34" s="32">
        <v>91</v>
      </c>
      <c r="AP34" s="32">
        <v>105</v>
      </c>
      <c r="AQ34" s="28">
        <v>115.4</v>
      </c>
      <c r="AR34" s="25">
        <v>14</v>
      </c>
      <c r="AS34" s="33">
        <v>499</v>
      </c>
      <c r="AT34" s="30">
        <v>492</v>
      </c>
      <c r="AU34" s="27">
        <v>98.6</v>
      </c>
      <c r="AV34" s="25">
        <v>-7</v>
      </c>
      <c r="AW34" s="30">
        <v>548</v>
      </c>
      <c r="AX34" s="30">
        <v>608</v>
      </c>
      <c r="AY34" s="27">
        <v>110.94890510948905</v>
      </c>
      <c r="AZ34" s="25">
        <v>60</v>
      </c>
      <c r="BA34" s="30">
        <v>483</v>
      </c>
      <c r="BB34" s="30">
        <v>550</v>
      </c>
      <c r="BC34" s="27">
        <v>113.87163561076605</v>
      </c>
      <c r="BD34" s="25">
        <v>67</v>
      </c>
      <c r="BE34" s="97">
        <v>1413.6734693877552</v>
      </c>
      <c r="BF34" s="30">
        <v>1630.8527131782946</v>
      </c>
      <c r="BG34" s="25">
        <v>217.17924379053943</v>
      </c>
      <c r="BH34" s="30">
        <v>21</v>
      </c>
      <c r="BI34" s="30">
        <v>14</v>
      </c>
      <c r="BJ34" s="26">
        <v>66.7</v>
      </c>
      <c r="BK34" s="25">
        <v>-7</v>
      </c>
      <c r="BL34" s="30">
        <v>12</v>
      </c>
      <c r="BM34" s="30">
        <v>3805.81</v>
      </c>
      <c r="BN34" s="30">
        <v>4433.51</v>
      </c>
      <c r="BO34" s="26">
        <v>116.5</v>
      </c>
      <c r="BP34" s="25">
        <v>627.7000000000003</v>
      </c>
    </row>
    <row r="35" spans="1:68" s="38" customFormat="1" ht="18.75" customHeight="1">
      <c r="A35" s="29" t="s">
        <v>127</v>
      </c>
      <c r="B35" s="30">
        <v>698</v>
      </c>
      <c r="C35" s="96">
        <v>651</v>
      </c>
      <c r="D35" s="26">
        <v>93.26647564469914</v>
      </c>
      <c r="E35" s="25">
        <v>-47</v>
      </c>
      <c r="F35" s="30">
        <v>377</v>
      </c>
      <c r="G35" s="30">
        <v>295</v>
      </c>
      <c r="H35" s="26">
        <v>78.24933687002653</v>
      </c>
      <c r="I35" s="25">
        <v>-82</v>
      </c>
      <c r="J35" s="30">
        <v>462</v>
      </c>
      <c r="K35" s="30">
        <v>436</v>
      </c>
      <c r="L35" s="26">
        <v>94.37229437229438</v>
      </c>
      <c r="M35" s="25">
        <v>-26</v>
      </c>
      <c r="N35" s="31">
        <v>221</v>
      </c>
      <c r="O35" s="30">
        <v>197</v>
      </c>
      <c r="P35" s="26">
        <v>89.14027149321268</v>
      </c>
      <c r="Q35" s="25">
        <v>-24</v>
      </c>
      <c r="R35" s="25">
        <v>47.8</v>
      </c>
      <c r="S35" s="25">
        <v>45.2</v>
      </c>
      <c r="T35" s="25">
        <v>-2.5999999999999943</v>
      </c>
      <c r="U35" s="30">
        <v>180</v>
      </c>
      <c r="V35" s="31">
        <v>162</v>
      </c>
      <c r="W35" s="26">
        <v>90</v>
      </c>
      <c r="X35" s="25">
        <v>-18</v>
      </c>
      <c r="Y35" s="30">
        <v>1404</v>
      </c>
      <c r="Z35" s="30">
        <v>1317</v>
      </c>
      <c r="AA35" s="27">
        <f t="shared" si="0"/>
        <v>93.80341880341881</v>
      </c>
      <c r="AB35" s="25">
        <f t="shared" si="1"/>
        <v>-87</v>
      </c>
      <c r="AC35" s="30">
        <v>682</v>
      </c>
      <c r="AD35" s="30">
        <v>642</v>
      </c>
      <c r="AE35" s="26">
        <f t="shared" si="2"/>
        <v>94.13489736070382</v>
      </c>
      <c r="AF35" s="25">
        <f t="shared" si="3"/>
        <v>-40</v>
      </c>
      <c r="AG35" s="30">
        <v>296</v>
      </c>
      <c r="AH35" s="96">
        <v>319</v>
      </c>
      <c r="AI35" s="26">
        <f t="shared" si="4"/>
        <v>107.77027027027026</v>
      </c>
      <c r="AJ35" s="25">
        <f t="shared" si="5"/>
        <v>23</v>
      </c>
      <c r="AK35" s="30">
        <v>285</v>
      </c>
      <c r="AL35" s="30">
        <v>259</v>
      </c>
      <c r="AM35" s="26">
        <v>90.87719298245615</v>
      </c>
      <c r="AN35" s="25">
        <v>-26</v>
      </c>
      <c r="AO35" s="32">
        <v>96</v>
      </c>
      <c r="AP35" s="32">
        <v>100</v>
      </c>
      <c r="AQ35" s="28">
        <v>104.2</v>
      </c>
      <c r="AR35" s="25">
        <v>4</v>
      </c>
      <c r="AS35" s="33">
        <v>486</v>
      </c>
      <c r="AT35" s="30">
        <v>491</v>
      </c>
      <c r="AU35" s="27">
        <v>101</v>
      </c>
      <c r="AV35" s="25">
        <v>5</v>
      </c>
      <c r="AW35" s="30">
        <v>252</v>
      </c>
      <c r="AX35" s="30">
        <v>207</v>
      </c>
      <c r="AY35" s="27">
        <v>82.14285714285714</v>
      </c>
      <c r="AZ35" s="25">
        <v>-45</v>
      </c>
      <c r="BA35" s="30">
        <v>211</v>
      </c>
      <c r="BB35" s="30">
        <v>160</v>
      </c>
      <c r="BC35" s="27">
        <v>75.82938388625593</v>
      </c>
      <c r="BD35" s="25">
        <v>-51</v>
      </c>
      <c r="BE35" s="97">
        <v>2231.159420289855</v>
      </c>
      <c r="BF35" s="30">
        <v>2694.318181818182</v>
      </c>
      <c r="BG35" s="25">
        <v>463.158761528327</v>
      </c>
      <c r="BH35" s="30">
        <v>20</v>
      </c>
      <c r="BI35" s="30">
        <v>20</v>
      </c>
      <c r="BJ35" s="26">
        <v>100</v>
      </c>
      <c r="BK35" s="25">
        <v>0</v>
      </c>
      <c r="BL35" s="30">
        <v>9</v>
      </c>
      <c r="BM35" s="30">
        <v>3896.85</v>
      </c>
      <c r="BN35" s="30">
        <v>4173.05</v>
      </c>
      <c r="BO35" s="26">
        <v>107.1</v>
      </c>
      <c r="BP35" s="25">
        <v>276.2000000000003</v>
      </c>
    </row>
    <row r="36" spans="1:68" s="38" customFormat="1" ht="18.75" customHeight="1">
      <c r="A36" s="29" t="s">
        <v>128</v>
      </c>
      <c r="B36" s="30">
        <v>1232</v>
      </c>
      <c r="C36" s="96">
        <v>1201</v>
      </c>
      <c r="D36" s="26">
        <v>97.48376623376623</v>
      </c>
      <c r="E36" s="25">
        <v>-31</v>
      </c>
      <c r="F36" s="30">
        <v>496</v>
      </c>
      <c r="G36" s="30">
        <v>514</v>
      </c>
      <c r="H36" s="26">
        <v>103.62903225806453</v>
      </c>
      <c r="I36" s="25">
        <v>18</v>
      </c>
      <c r="J36" s="30">
        <v>639</v>
      </c>
      <c r="K36" s="30">
        <v>726</v>
      </c>
      <c r="L36" s="26">
        <v>113.6150234741784</v>
      </c>
      <c r="M36" s="25">
        <v>87</v>
      </c>
      <c r="N36" s="31">
        <v>48</v>
      </c>
      <c r="O36" s="30">
        <v>135</v>
      </c>
      <c r="P36" s="26" t="s">
        <v>210</v>
      </c>
      <c r="Q36" s="25">
        <v>87</v>
      </c>
      <c r="R36" s="25">
        <v>7.5</v>
      </c>
      <c r="S36" s="25">
        <v>18.6</v>
      </c>
      <c r="T36" s="25">
        <v>11.100000000000001</v>
      </c>
      <c r="U36" s="30">
        <v>238</v>
      </c>
      <c r="V36" s="31">
        <v>229</v>
      </c>
      <c r="W36" s="26">
        <v>96.21848739495799</v>
      </c>
      <c r="X36" s="25">
        <v>-9</v>
      </c>
      <c r="Y36" s="30">
        <v>1824</v>
      </c>
      <c r="Z36" s="30">
        <v>2360</v>
      </c>
      <c r="AA36" s="27">
        <f t="shared" si="0"/>
        <v>129.38596491228068</v>
      </c>
      <c r="AB36" s="25">
        <f t="shared" si="1"/>
        <v>536</v>
      </c>
      <c r="AC36" s="30">
        <v>1199</v>
      </c>
      <c r="AD36" s="30">
        <v>1177</v>
      </c>
      <c r="AE36" s="26">
        <f t="shared" si="2"/>
        <v>98.1651376146789</v>
      </c>
      <c r="AF36" s="25">
        <f t="shared" si="3"/>
        <v>-22</v>
      </c>
      <c r="AG36" s="30">
        <v>488</v>
      </c>
      <c r="AH36" s="96">
        <v>867</v>
      </c>
      <c r="AI36" s="26">
        <f t="shared" si="4"/>
        <v>177.6639344262295</v>
      </c>
      <c r="AJ36" s="25">
        <f t="shared" si="5"/>
        <v>379</v>
      </c>
      <c r="AK36" s="30">
        <v>268</v>
      </c>
      <c r="AL36" s="30">
        <v>336</v>
      </c>
      <c r="AM36" s="26">
        <v>125.37313432835822</v>
      </c>
      <c r="AN36" s="25">
        <v>68</v>
      </c>
      <c r="AO36" s="32">
        <v>119</v>
      </c>
      <c r="AP36" s="32">
        <v>138</v>
      </c>
      <c r="AQ36" s="28">
        <v>116</v>
      </c>
      <c r="AR36" s="25">
        <v>19</v>
      </c>
      <c r="AS36" s="33">
        <v>714</v>
      </c>
      <c r="AT36" s="30">
        <v>761</v>
      </c>
      <c r="AU36" s="27">
        <v>106.6</v>
      </c>
      <c r="AV36" s="25">
        <v>47</v>
      </c>
      <c r="AW36" s="30">
        <v>316</v>
      </c>
      <c r="AX36" s="30">
        <v>281</v>
      </c>
      <c r="AY36" s="27">
        <v>88.92405063291139</v>
      </c>
      <c r="AZ36" s="25">
        <v>-35</v>
      </c>
      <c r="BA36" s="30">
        <v>283</v>
      </c>
      <c r="BB36" s="30">
        <v>256</v>
      </c>
      <c r="BC36" s="27">
        <v>90.45936395759718</v>
      </c>
      <c r="BD36" s="25">
        <v>-27</v>
      </c>
      <c r="BE36" s="97">
        <v>2518.4210526315787</v>
      </c>
      <c r="BF36" s="30">
        <v>3039.3548387096776</v>
      </c>
      <c r="BG36" s="25">
        <v>520.9337860780988</v>
      </c>
      <c r="BH36" s="30">
        <v>45</v>
      </c>
      <c r="BI36" s="30">
        <v>44</v>
      </c>
      <c r="BJ36" s="26">
        <v>97.8</v>
      </c>
      <c r="BK36" s="25">
        <v>-1</v>
      </c>
      <c r="BL36" s="30">
        <v>15</v>
      </c>
      <c r="BM36" s="30">
        <v>6690.53</v>
      </c>
      <c r="BN36" s="30">
        <v>4594.4</v>
      </c>
      <c r="BO36" s="26">
        <v>68.7</v>
      </c>
      <c r="BP36" s="25">
        <v>-2096.13</v>
      </c>
    </row>
    <row r="37" spans="1:68" s="38" customFormat="1" ht="18.75" customHeight="1">
      <c r="A37" s="29" t="s">
        <v>119</v>
      </c>
      <c r="B37" s="30">
        <v>1420</v>
      </c>
      <c r="C37" s="96">
        <v>1359</v>
      </c>
      <c r="D37" s="26">
        <v>95.70422535211267</v>
      </c>
      <c r="E37" s="25">
        <v>-61</v>
      </c>
      <c r="F37" s="30">
        <v>714</v>
      </c>
      <c r="G37" s="30">
        <v>675</v>
      </c>
      <c r="H37" s="26">
        <v>94.53781512605042</v>
      </c>
      <c r="I37" s="25">
        <v>-39</v>
      </c>
      <c r="J37" s="30">
        <v>789</v>
      </c>
      <c r="K37" s="30">
        <v>1099</v>
      </c>
      <c r="L37" s="26">
        <v>139.29024081115335</v>
      </c>
      <c r="M37" s="25">
        <v>310</v>
      </c>
      <c r="N37" s="31">
        <v>179</v>
      </c>
      <c r="O37" s="30">
        <v>554</v>
      </c>
      <c r="P37" s="26" t="s">
        <v>191</v>
      </c>
      <c r="Q37" s="25">
        <v>375</v>
      </c>
      <c r="R37" s="25">
        <v>22.7</v>
      </c>
      <c r="S37" s="25">
        <v>50.4</v>
      </c>
      <c r="T37" s="25">
        <v>27.7</v>
      </c>
      <c r="U37" s="30">
        <v>170</v>
      </c>
      <c r="V37" s="31">
        <v>172</v>
      </c>
      <c r="W37" s="26">
        <v>101.17647058823529</v>
      </c>
      <c r="X37" s="25">
        <v>2</v>
      </c>
      <c r="Y37" s="30">
        <v>2085</v>
      </c>
      <c r="Z37" s="30">
        <v>2415</v>
      </c>
      <c r="AA37" s="27">
        <f t="shared" si="0"/>
        <v>115.8273381294964</v>
      </c>
      <c r="AB37" s="25">
        <f t="shared" si="1"/>
        <v>330</v>
      </c>
      <c r="AC37" s="30">
        <v>1372</v>
      </c>
      <c r="AD37" s="30">
        <v>1303</v>
      </c>
      <c r="AE37" s="26">
        <f t="shared" si="2"/>
        <v>94.97084548104957</v>
      </c>
      <c r="AF37" s="25">
        <f t="shared" si="3"/>
        <v>-69</v>
      </c>
      <c r="AG37" s="30">
        <v>500</v>
      </c>
      <c r="AH37" s="96">
        <v>785</v>
      </c>
      <c r="AI37" s="26">
        <f t="shared" si="4"/>
        <v>157</v>
      </c>
      <c r="AJ37" s="25">
        <f t="shared" si="5"/>
        <v>285</v>
      </c>
      <c r="AK37" s="30">
        <v>206</v>
      </c>
      <c r="AL37" s="30">
        <v>206</v>
      </c>
      <c r="AM37" s="26">
        <v>100</v>
      </c>
      <c r="AN37" s="25">
        <v>0</v>
      </c>
      <c r="AO37" s="32">
        <v>128</v>
      </c>
      <c r="AP37" s="32">
        <v>129</v>
      </c>
      <c r="AQ37" s="28">
        <v>100.8</v>
      </c>
      <c r="AR37" s="25">
        <v>1</v>
      </c>
      <c r="AS37" s="33">
        <v>967</v>
      </c>
      <c r="AT37" s="30">
        <v>1187</v>
      </c>
      <c r="AU37" s="27">
        <v>122.8</v>
      </c>
      <c r="AV37" s="25">
        <v>220</v>
      </c>
      <c r="AW37" s="30">
        <v>462</v>
      </c>
      <c r="AX37" s="30">
        <v>400</v>
      </c>
      <c r="AY37" s="27">
        <v>86.58008658008657</v>
      </c>
      <c r="AZ37" s="25">
        <v>-62</v>
      </c>
      <c r="BA37" s="30">
        <v>396</v>
      </c>
      <c r="BB37" s="30">
        <v>370</v>
      </c>
      <c r="BC37" s="27">
        <v>93.43434343434343</v>
      </c>
      <c r="BD37" s="25">
        <v>-26</v>
      </c>
      <c r="BE37" s="97">
        <v>2291.796875</v>
      </c>
      <c r="BF37" s="30">
        <v>2710.989010989011</v>
      </c>
      <c r="BG37" s="25">
        <v>419.19213598901115</v>
      </c>
      <c r="BH37" s="30">
        <v>24</v>
      </c>
      <c r="BI37" s="30">
        <v>34</v>
      </c>
      <c r="BJ37" s="26">
        <v>141.7</v>
      </c>
      <c r="BK37" s="25">
        <v>10</v>
      </c>
      <c r="BL37" s="30">
        <v>37</v>
      </c>
      <c r="BM37" s="30">
        <v>4643.79</v>
      </c>
      <c r="BN37" s="30">
        <v>5814.09</v>
      </c>
      <c r="BO37" s="26">
        <v>125.2</v>
      </c>
      <c r="BP37" s="25">
        <v>1170.3000000000002</v>
      </c>
    </row>
    <row r="38" spans="1:68" s="38" customFormat="1" ht="18.75" customHeight="1">
      <c r="A38" s="37" t="s">
        <v>129</v>
      </c>
      <c r="B38" s="30">
        <v>1370</v>
      </c>
      <c r="C38" s="96">
        <v>1369</v>
      </c>
      <c r="D38" s="26">
        <v>99.92700729927007</v>
      </c>
      <c r="E38" s="25">
        <v>-1</v>
      </c>
      <c r="F38" s="30">
        <v>811</v>
      </c>
      <c r="G38" s="30">
        <v>795</v>
      </c>
      <c r="H38" s="26">
        <v>98.02712700369914</v>
      </c>
      <c r="I38" s="25">
        <v>-16</v>
      </c>
      <c r="J38" s="30">
        <v>629</v>
      </c>
      <c r="K38" s="30">
        <v>637</v>
      </c>
      <c r="L38" s="26">
        <v>101.27186009538951</v>
      </c>
      <c r="M38" s="25">
        <v>8</v>
      </c>
      <c r="N38" s="31">
        <v>223</v>
      </c>
      <c r="O38" s="30">
        <v>226</v>
      </c>
      <c r="P38" s="26">
        <v>101.34529147982063</v>
      </c>
      <c r="Q38" s="25">
        <v>3</v>
      </c>
      <c r="R38" s="25">
        <v>35.5</v>
      </c>
      <c r="S38" s="25">
        <v>35.5</v>
      </c>
      <c r="T38" s="25">
        <v>0</v>
      </c>
      <c r="U38" s="30">
        <v>103</v>
      </c>
      <c r="V38" s="31">
        <v>101</v>
      </c>
      <c r="W38" s="26">
        <v>98.05825242718447</v>
      </c>
      <c r="X38" s="25">
        <v>-2</v>
      </c>
      <c r="Y38" s="30">
        <v>2169</v>
      </c>
      <c r="Z38" s="30">
        <v>3162</v>
      </c>
      <c r="AA38" s="27">
        <f t="shared" si="0"/>
        <v>145.78146611341631</v>
      </c>
      <c r="AB38" s="25">
        <f t="shared" si="1"/>
        <v>993</v>
      </c>
      <c r="AC38" s="30">
        <v>1306</v>
      </c>
      <c r="AD38" s="30">
        <v>1283</v>
      </c>
      <c r="AE38" s="26">
        <f t="shared" si="2"/>
        <v>98.23889739663093</v>
      </c>
      <c r="AF38" s="25">
        <f t="shared" si="3"/>
        <v>-23</v>
      </c>
      <c r="AG38" s="30">
        <v>519</v>
      </c>
      <c r="AH38" s="96">
        <v>819</v>
      </c>
      <c r="AI38" s="26">
        <f t="shared" si="4"/>
        <v>157.80346820809248</v>
      </c>
      <c r="AJ38" s="25">
        <f t="shared" si="5"/>
        <v>300</v>
      </c>
      <c r="AK38" s="30">
        <v>140</v>
      </c>
      <c r="AL38" s="30">
        <v>126</v>
      </c>
      <c r="AM38" s="26">
        <v>90</v>
      </c>
      <c r="AN38" s="25">
        <v>-14</v>
      </c>
      <c r="AO38" s="32">
        <v>141</v>
      </c>
      <c r="AP38" s="32">
        <v>141</v>
      </c>
      <c r="AQ38" s="28">
        <v>100</v>
      </c>
      <c r="AR38" s="25">
        <v>0</v>
      </c>
      <c r="AS38" s="33">
        <v>789</v>
      </c>
      <c r="AT38" s="30">
        <v>791</v>
      </c>
      <c r="AU38" s="27">
        <v>100.3</v>
      </c>
      <c r="AV38" s="25">
        <v>2</v>
      </c>
      <c r="AW38" s="30">
        <v>465</v>
      </c>
      <c r="AX38" s="30">
        <v>494</v>
      </c>
      <c r="AY38" s="27">
        <v>106.23655913978493</v>
      </c>
      <c r="AZ38" s="25">
        <v>29</v>
      </c>
      <c r="BA38" s="30">
        <v>386</v>
      </c>
      <c r="BB38" s="30">
        <v>417</v>
      </c>
      <c r="BC38" s="27">
        <v>108.03108808290156</v>
      </c>
      <c r="BD38" s="25">
        <v>31</v>
      </c>
      <c r="BE38" s="97">
        <v>2536.417910447761</v>
      </c>
      <c r="BF38" s="30">
        <v>3529.6587926509187</v>
      </c>
      <c r="BG38" s="25">
        <v>993.2408822031575</v>
      </c>
      <c r="BH38" s="30">
        <v>117</v>
      </c>
      <c r="BI38" s="30">
        <v>89</v>
      </c>
      <c r="BJ38" s="26">
        <v>76.1</v>
      </c>
      <c r="BK38" s="25">
        <v>-28</v>
      </c>
      <c r="BL38" s="30">
        <v>37</v>
      </c>
      <c r="BM38" s="30">
        <v>6586.37</v>
      </c>
      <c r="BN38" s="30">
        <v>6873.26</v>
      </c>
      <c r="BO38" s="26">
        <v>104.4</v>
      </c>
      <c r="BP38" s="25">
        <v>286.8900000000003</v>
      </c>
    </row>
    <row r="39" spans="1:68" s="38" customFormat="1" ht="18.75" customHeight="1">
      <c r="A39" s="29" t="s">
        <v>130</v>
      </c>
      <c r="B39" s="30">
        <v>5870</v>
      </c>
      <c r="C39" s="96">
        <v>6179</v>
      </c>
      <c r="D39" s="26">
        <v>105.26405451448039</v>
      </c>
      <c r="E39" s="25">
        <v>309</v>
      </c>
      <c r="F39" s="30">
        <v>4095</v>
      </c>
      <c r="G39" s="30">
        <v>4242</v>
      </c>
      <c r="H39" s="26">
        <v>103.5897435897436</v>
      </c>
      <c r="I39" s="25">
        <v>147</v>
      </c>
      <c r="J39" s="30">
        <v>6380</v>
      </c>
      <c r="K39" s="30">
        <v>6383</v>
      </c>
      <c r="L39" s="26">
        <v>100.04702194357367</v>
      </c>
      <c r="M39" s="25">
        <v>3</v>
      </c>
      <c r="N39" s="31">
        <v>3607</v>
      </c>
      <c r="O39" s="30">
        <v>3189</v>
      </c>
      <c r="P39" s="26">
        <v>88.41142223454395</v>
      </c>
      <c r="Q39" s="25">
        <v>-418</v>
      </c>
      <c r="R39" s="25">
        <v>56.5</v>
      </c>
      <c r="S39" s="25">
        <v>50</v>
      </c>
      <c r="T39" s="25">
        <v>-6.5</v>
      </c>
      <c r="U39" s="30">
        <v>846</v>
      </c>
      <c r="V39" s="31">
        <v>795</v>
      </c>
      <c r="W39" s="26">
        <v>93.97163120567376</v>
      </c>
      <c r="X39" s="25">
        <v>-51</v>
      </c>
      <c r="Y39" s="30">
        <v>22328</v>
      </c>
      <c r="Z39" s="30">
        <v>20244</v>
      </c>
      <c r="AA39" s="27">
        <f t="shared" si="0"/>
        <v>90.6664278036546</v>
      </c>
      <c r="AB39" s="25">
        <f t="shared" si="1"/>
        <v>-2084</v>
      </c>
      <c r="AC39" s="30">
        <v>5529</v>
      </c>
      <c r="AD39" s="30">
        <v>5835</v>
      </c>
      <c r="AE39" s="26">
        <f t="shared" si="2"/>
        <v>105.53445469343461</v>
      </c>
      <c r="AF39" s="25">
        <f t="shared" si="3"/>
        <v>306</v>
      </c>
      <c r="AG39" s="30">
        <v>9178</v>
      </c>
      <c r="AH39" s="96">
        <v>8125</v>
      </c>
      <c r="AI39" s="26">
        <f t="shared" si="4"/>
        <v>88.52691218130312</v>
      </c>
      <c r="AJ39" s="25">
        <f t="shared" si="5"/>
        <v>-1053</v>
      </c>
      <c r="AK39" s="30">
        <v>511</v>
      </c>
      <c r="AL39" s="30">
        <v>512</v>
      </c>
      <c r="AM39" s="26">
        <v>100.19569471624266</v>
      </c>
      <c r="AN39" s="25">
        <v>1</v>
      </c>
      <c r="AO39" s="32">
        <v>1774</v>
      </c>
      <c r="AP39" s="32">
        <v>1944</v>
      </c>
      <c r="AQ39" s="28">
        <v>109.6</v>
      </c>
      <c r="AR39" s="25">
        <v>170</v>
      </c>
      <c r="AS39" s="33">
        <v>8695</v>
      </c>
      <c r="AT39" s="30">
        <v>8805</v>
      </c>
      <c r="AU39" s="27">
        <v>101.3</v>
      </c>
      <c r="AV39" s="25">
        <v>110</v>
      </c>
      <c r="AW39" s="30">
        <v>1724</v>
      </c>
      <c r="AX39" s="30">
        <v>1620</v>
      </c>
      <c r="AY39" s="27">
        <v>93.96751740139212</v>
      </c>
      <c r="AZ39" s="25">
        <v>-104</v>
      </c>
      <c r="BA39" s="30">
        <v>1462</v>
      </c>
      <c r="BB39" s="30">
        <v>1370</v>
      </c>
      <c r="BC39" s="27">
        <v>93.70725034199727</v>
      </c>
      <c r="BD39" s="25">
        <v>-92</v>
      </c>
      <c r="BE39" s="97">
        <v>3398.245614035088</v>
      </c>
      <c r="BF39" s="30">
        <v>4063.224893917963</v>
      </c>
      <c r="BG39" s="25">
        <v>664.9792798828753</v>
      </c>
      <c r="BH39" s="30">
        <v>582</v>
      </c>
      <c r="BI39" s="30">
        <v>810</v>
      </c>
      <c r="BJ39" s="26">
        <v>139.2</v>
      </c>
      <c r="BK39" s="25">
        <v>228</v>
      </c>
      <c r="BL39" s="30">
        <v>479</v>
      </c>
      <c r="BM39" s="30">
        <v>5351.62</v>
      </c>
      <c r="BN39" s="30">
        <v>6524.78</v>
      </c>
      <c r="BO39" s="26">
        <v>121.9</v>
      </c>
      <c r="BP39" s="25">
        <v>1173.1599999999999</v>
      </c>
    </row>
    <row r="40" spans="5:20" s="38" customFormat="1" ht="12.75"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5:20" s="38" customFormat="1" ht="12.75"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</sheetData>
  <sheetProtection/>
  <mergeCells count="73">
    <mergeCell ref="B1:X1"/>
    <mergeCell ref="B2:X2"/>
    <mergeCell ref="Y3:AB5"/>
    <mergeCell ref="H6:I6"/>
    <mergeCell ref="B6:B7"/>
    <mergeCell ref="C6:C7"/>
    <mergeCell ref="L6:M6"/>
    <mergeCell ref="R3:T5"/>
    <mergeCell ref="R6:R7"/>
    <mergeCell ref="S6:S7"/>
    <mergeCell ref="BO6:BP6"/>
    <mergeCell ref="V6:V7"/>
    <mergeCell ref="AC6:AC7"/>
    <mergeCell ref="AD6:AD7"/>
    <mergeCell ref="AY6:AZ6"/>
    <mergeCell ref="BM6:BM7"/>
    <mergeCell ref="BN6:BN7"/>
    <mergeCell ref="BL6:BL7"/>
    <mergeCell ref="AS6:AT6"/>
    <mergeCell ref="AU6:AV6"/>
    <mergeCell ref="N3:Q5"/>
    <mergeCell ref="U3:X5"/>
    <mergeCell ref="W6:X6"/>
    <mergeCell ref="AM6:AN6"/>
    <mergeCell ref="O6:O7"/>
    <mergeCell ref="P6:Q6"/>
    <mergeCell ref="T6:T7"/>
    <mergeCell ref="K6:K7"/>
    <mergeCell ref="F6:F7"/>
    <mergeCell ref="U6:U7"/>
    <mergeCell ref="BM3:BP5"/>
    <mergeCell ref="Y6:Y7"/>
    <mergeCell ref="Z6:Z7"/>
    <mergeCell ref="AA6:AB6"/>
    <mergeCell ref="AX6:AX7"/>
    <mergeCell ref="AE6:AF6"/>
    <mergeCell ref="AS3:AV5"/>
    <mergeCell ref="A3:A7"/>
    <mergeCell ref="B3:E5"/>
    <mergeCell ref="F3:I5"/>
    <mergeCell ref="J3:M5"/>
    <mergeCell ref="G6:G7"/>
    <mergeCell ref="AO3:AR5"/>
    <mergeCell ref="AQ6:AR6"/>
    <mergeCell ref="N6:N7"/>
    <mergeCell ref="D6:E6"/>
    <mergeCell ref="J6:J7"/>
    <mergeCell ref="BH5:BK5"/>
    <mergeCell ref="BA3:BD5"/>
    <mergeCell ref="BE3:BG5"/>
    <mergeCell ref="AC4:AF5"/>
    <mergeCell ref="AG4:AJ5"/>
    <mergeCell ref="BH3:BL4"/>
    <mergeCell ref="AC3:AJ3"/>
    <mergeCell ref="AK3:AN5"/>
    <mergeCell ref="AW3:AZ5"/>
    <mergeCell ref="AW6:AW7"/>
    <mergeCell ref="AG6:AG7"/>
    <mergeCell ref="AH6:AH7"/>
    <mergeCell ref="AI6:AJ6"/>
    <mergeCell ref="AK6:AK7"/>
    <mergeCell ref="AO6:AO7"/>
    <mergeCell ref="AP6:AP7"/>
    <mergeCell ref="AL6:AL7"/>
    <mergeCell ref="BJ6:BK6"/>
    <mergeCell ref="BA6:BA7"/>
    <mergeCell ref="BB6:BB7"/>
    <mergeCell ref="BC6:BD6"/>
    <mergeCell ref="BE6:BE7"/>
    <mergeCell ref="BF6:BF7"/>
    <mergeCell ref="BG6:BG7"/>
    <mergeCell ref="BH6:BH7"/>
    <mergeCell ref="BI6:BI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2" manualBreakCount="2">
    <brk id="24" max="38" man="1"/>
    <brk id="4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204-1</cp:lastModifiedBy>
  <cp:lastPrinted>2019-10-16T07:53:36Z</cp:lastPrinted>
  <dcterms:created xsi:type="dcterms:W3CDTF">2017-11-17T08:56:41Z</dcterms:created>
  <dcterms:modified xsi:type="dcterms:W3CDTF">2019-10-16T07:55:06Z</dcterms:modified>
  <cp:category/>
  <cp:version/>
  <cp:contentType/>
  <cp:contentStatus/>
</cp:coreProperties>
</file>