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5" tabRatio="573" activeTab="5"/>
  </bookViews>
  <sheets>
    <sheet name="1 " sheetId="1" r:id="rId1"/>
    <sheet name="2 " sheetId="2" r:id="rId2"/>
    <sheet name=" 3 " sheetId="3" r:id="rId3"/>
    <sheet name="4 " sheetId="4" r:id="rId4"/>
    <sheet name="5 " sheetId="5" r:id="rId5"/>
    <sheet name="6 " sheetId="6" r:id="rId6"/>
    <sheet name="7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1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>'[1]Sheet1 (3)'!#REF!</definedName>
    <definedName name="date_b" localSheetId="2">#REF!</definedName>
    <definedName name="date_b" localSheetId="1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2">'[1]Sheet1 (2)'!#REF!</definedName>
    <definedName name="date_e" localSheetId="1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>'[1]Sheet1 (2)'!#REF!</definedName>
    <definedName name="Excel_BuiltIn_Print_Area_1" localSheetId="2">#REF!</definedName>
    <definedName name="Excel_BuiltIn_Print_Area_1" localSheetId="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1">'[5]Sheet3'!$A$3</definedName>
    <definedName name="hjj" localSheetId="3">'[4]Sheet3'!$A$3</definedName>
    <definedName name="hjj" localSheetId="4">'[4]Sheet3'!$A$3</definedName>
    <definedName name="hjj" localSheetId="5">'[6]Sheet3'!$A$3</definedName>
    <definedName name="hjj">'[7]Sheet3'!$A$3</definedName>
    <definedName name="hl_0" localSheetId="2">#REF!</definedName>
    <definedName name="hl_0" localSheetId="1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1">#REF!</definedName>
    <definedName name="hn_0" localSheetId="3">#REF!</definedName>
    <definedName name="hn_0" localSheetId="4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1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>'[1]Sheet1 (2)'!#REF!</definedName>
    <definedName name="name_cz" localSheetId="2">#REF!</definedName>
    <definedName name="name_cz" localSheetId="1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2">#REF!</definedName>
    <definedName name="name_period" localSheetId="1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2">#REF!</definedName>
    <definedName name="pyear" localSheetId="1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'!$B$1:$F$36</definedName>
    <definedName name="_xlnm.Print_Area" localSheetId="0">'1 '!$A$1:$C$10</definedName>
    <definedName name="_xlnm.Print_Area" localSheetId="1">'2 '!$A$1:$I$34</definedName>
    <definedName name="_xlnm.Print_Area" localSheetId="3">'4 '!$A$1:$E$25</definedName>
    <definedName name="_xlnm.Print_Area" localSheetId="4">'5 '!$A$1:$E$15</definedName>
    <definedName name="_xlnm.Print_Area" localSheetId="5">'6 '!$A$1:$E$29</definedName>
    <definedName name="_xlnm.Print_Area" localSheetId="6">'7'!$A$1:$BL$40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'[8]Sheet3'!$A$2</definedName>
    <definedName name="ц" localSheetId="1">'[9]Sheet3'!$A$2</definedName>
    <definedName name="ц" localSheetId="3">'[8]Sheet3'!$A$2</definedName>
    <definedName name="ц" localSheetId="4">'[8]Sheet3'!$A$2</definedName>
    <definedName name="ц" localSheetId="5">'[10]Sheet3'!$A$2</definedName>
    <definedName name="ц">'[11]Sheet3'!$A$2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<sst xmlns="http://schemas.openxmlformats.org/spreadsheetml/2006/main" count="293" uniqueCount="187">
  <si>
    <t>Показник</t>
  </si>
  <si>
    <t>2017 р.</t>
  </si>
  <si>
    <t>зміна значення</t>
  </si>
  <si>
    <t>%</t>
  </si>
  <si>
    <t xml:space="preserve"> </t>
  </si>
  <si>
    <t>з них зареєстровано з початку року</t>
  </si>
  <si>
    <t>Питома вага працевлаштованих до набуття статусу, %</t>
  </si>
  <si>
    <t xml:space="preserve"> 2017 р.</t>
  </si>
  <si>
    <t>Середній розмір заробітної плати у вакансіях, грн.</t>
  </si>
  <si>
    <t>Кількість претендентів на одну вакансію, особи</t>
  </si>
  <si>
    <t>Надання послуг державною службою зайнятості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</si>
  <si>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</si>
  <si>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</si>
  <si>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</si>
  <si>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</si>
  <si>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</si>
  <si>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</si>
  <si>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</si>
  <si>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</si>
  <si>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</si>
  <si>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</si>
  <si>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</si>
  <si>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</si>
  <si>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з інших   джерел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</si>
  <si>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</si>
  <si>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</si>
  <si>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</si>
  <si>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</si>
  <si>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</si>
  <si>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</si>
  <si>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</si>
  <si>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</si>
  <si>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</si>
  <si>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</si>
  <si>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</si>
  <si>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</si>
  <si>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</si>
  <si>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</si>
  <si>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</si>
  <si>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</si>
  <si>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</si>
  <si>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</si>
  <si>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</si>
  <si>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</si>
  <si>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</si>
  <si>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</si>
  <si>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</si>
  <si>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</si>
  <si>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</si>
  <si>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</si>
  <si>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</si>
  <si>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</si>
  <si>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</si>
  <si>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</si>
  <si>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</si>
  <si>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</si>
  <si>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</si>
  <si>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</si>
  <si>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</si>
  <si>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</si>
  <si>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</si>
  <si>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</si>
  <si>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</si>
  <si>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</si>
  <si>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</si>
  <si>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</si>
  <si>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</si>
  <si>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</si>
  <si>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</si>
  <si>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</si>
  <si>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</si>
  <si>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</si>
  <si>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</si>
  <si>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</si>
  <si>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</si>
  <si>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</si>
  <si>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</si>
  <si>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</si>
  <si>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</si>
  <si>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</si>
  <si>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</si>
  <si>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</t>
  </si>
  <si>
    <t>Все населення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</si>
  <si>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</si>
  <si>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</si>
  <si>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</si>
  <si>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</si>
  <si>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</si>
  <si>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</si>
  <si>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</si>
  <si>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</si>
  <si>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Київська 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</si>
  <si>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</si>
  <si>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</si>
  <si>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</si>
  <si>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</si>
  <si>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</si>
  <si>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>особи</t>
  </si>
  <si>
    <t>Зміна значення</t>
  </si>
  <si>
    <t xml:space="preserve"> +(-)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</si>
  <si>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</si>
  <si>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</si>
  <si>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>2018 р.</t>
  </si>
  <si>
    <t>Усього мали статус протягом періоду, осіб</t>
  </si>
  <si>
    <t>з них отримали статус протягом звітного періоду, осіб</t>
  </si>
  <si>
    <t>Працевлаштовано до набуття статусу  безробітного, осіб</t>
  </si>
  <si>
    <t xml:space="preserve">з них, особи 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</si>
  <si>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</si>
  <si>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які навчаються в навчальних закладах різних типів</t>
  </si>
  <si>
    <t xml:space="preserve"> + (-)                            осіб</t>
  </si>
  <si>
    <t xml:space="preserve"> + (-)                       осіб</t>
  </si>
  <si>
    <t>Діяльність Вінницької обласної служби зайнятості</t>
  </si>
  <si>
    <t xml:space="preserve">За даними Державної служби статистики України </t>
  </si>
  <si>
    <t>з них працевлаштовано до набуття статусу,                                     осіб</t>
  </si>
  <si>
    <t>Працевлаштовано шляхом одноразової виплати допомоги по безробіттю,  осіб</t>
  </si>
  <si>
    <t>Мали статус безробітного, осіб</t>
  </si>
  <si>
    <t>Отримали роботу (у т.ч. до набуття статусу безробітного),  осіб</t>
  </si>
  <si>
    <t xml:space="preserve"> Працевлаштовано з компенсацією витрат роботодавцю єдиного внеску,  осіб</t>
  </si>
  <si>
    <t>Проходили професійне навчання безробітні, осіб</t>
  </si>
  <si>
    <t xml:space="preserve">  з них в ЦПТО,  осіб</t>
  </si>
  <si>
    <t>Всього отримали ваучер на навчання,  осіб</t>
  </si>
  <si>
    <t>Брали участь у громадських та інших роботах тимчасового характеру,  осіб</t>
  </si>
  <si>
    <t>Кількість роботодавців, які надали інформацію          про вакансії, одиниць</t>
  </si>
  <si>
    <t>Мали статус безробітного,  осіб</t>
  </si>
  <si>
    <t>Отримували допомогу по безробіттю,                                                            осіб</t>
  </si>
  <si>
    <t>Кількість вакансій по формі 3-ПН, одиниць</t>
  </si>
  <si>
    <t>Інформація про вакансії, отримані з інших джерел, одиниць</t>
  </si>
  <si>
    <t>осіб</t>
  </si>
  <si>
    <t>Інформація щодо запланованого масового вивільнення працівників Вінницької області</t>
  </si>
  <si>
    <t>Іллінецький РЦЗ</t>
  </si>
  <si>
    <t>Липовецький РЦЗ</t>
  </si>
  <si>
    <t>Мог.-Подільський МРЦЗ</t>
  </si>
  <si>
    <t>Піщанський РЦЗ</t>
  </si>
  <si>
    <t>Теплицький РЦЗ</t>
  </si>
  <si>
    <t>Тиврівська районна філія ВОЦЗ</t>
  </si>
  <si>
    <t>Чечельницький РЦЗ</t>
  </si>
  <si>
    <t>Шаргородський РЦЗ</t>
  </si>
  <si>
    <t>Вінницька область</t>
  </si>
  <si>
    <t>Середній розмір допомоги по безробіттю у квітні, грн.</t>
  </si>
  <si>
    <t xml:space="preserve"> - 3 особи</t>
  </si>
  <si>
    <t>Середній розмір допомоги по безробіттю,                                      у травні, грн.</t>
  </si>
  <si>
    <t>у 5,5 рази</t>
  </si>
  <si>
    <t>у 24,5 рази</t>
  </si>
  <si>
    <t xml:space="preserve">Економічна активність населення Вінницької області у середньому                                                                              за 1 квартал  2017- 2018 рр..                                                                                                                                                         </t>
  </si>
  <si>
    <t>2017р.</t>
  </si>
  <si>
    <t>у І кварталі 2017 -2018 рр.</t>
  </si>
  <si>
    <t xml:space="preserve"> 2018 р.</t>
  </si>
  <si>
    <t>січень-червень           2017 р.</t>
  </si>
  <si>
    <t>січень-червень           2018 р.</t>
  </si>
  <si>
    <t>у 7,6 рази</t>
  </si>
  <si>
    <t>у 3,5 рази</t>
  </si>
  <si>
    <t>Інформація щодо запланованого масового вивільнення працівників Вінницької області за січень-червень 2017-2018 рр.</t>
  </si>
  <si>
    <t>Інформація щодо запланованого масового вивільнення працівників   Вінницької області   за січень-червень 2017-2018 рр.</t>
  </si>
  <si>
    <t>у 13.3 рази</t>
  </si>
  <si>
    <t>у 3 рази</t>
  </si>
  <si>
    <t>за січень-червень 2017-2018 рр.</t>
  </si>
  <si>
    <t xml:space="preserve"> + 4,7 в.п.</t>
  </si>
  <si>
    <t>1046 грн.</t>
  </si>
  <si>
    <t>Станом на 1 липня</t>
  </si>
  <si>
    <t xml:space="preserve"> (за формою 3-ПН)</t>
  </si>
  <si>
    <t>Кількість вакансій на кінець періоду, одиниць</t>
  </si>
  <si>
    <t>у січні-червні 2017 - 2018 рр.</t>
  </si>
  <si>
    <t>у 126 разів</t>
  </si>
  <si>
    <t>у 16,2 рази</t>
  </si>
  <si>
    <t>у 17 разів</t>
  </si>
  <si>
    <t>Барська районна філія ВОЦЗ</t>
  </si>
  <si>
    <t>Бершадська районна філія ВОЦЗ</t>
  </si>
  <si>
    <t>Вінницька районна філія ВОЦЗ</t>
  </si>
  <si>
    <t>Гайсинська районна філія ВОЦЗ</t>
  </si>
  <si>
    <t>Жмеринська міськрайонна філія ВОЦЗ</t>
  </si>
  <si>
    <t>Калинівська районна філія ВОЦЗ</t>
  </si>
  <si>
    <t>Козятинська міськрайонна філія ВОЦЗ</t>
  </si>
  <si>
    <t xml:space="preserve">Крижопільська районна філія ВОЦЗ </t>
  </si>
  <si>
    <t>Літинська районна філія ВОЦЗ</t>
  </si>
  <si>
    <t>Мур.-Курилов. районна філія ВОЦЗ</t>
  </si>
  <si>
    <t>Немирівська районна філія ВОЦЗ</t>
  </si>
  <si>
    <t>Оратівська районна філія ВОЦЗ</t>
  </si>
  <si>
    <t>Погребищенська районна філія ВОЦЗ</t>
  </si>
  <si>
    <t>Томашпільська районна філія ВОЦЗ</t>
  </si>
  <si>
    <t>Тростянецька районна філія ВОЦЗ</t>
  </si>
  <si>
    <t>Тульчинська районна філія ВОЦЗ</t>
  </si>
  <si>
    <t>Хмільницька міськрайонна філія ВОЦЗ</t>
  </si>
  <si>
    <t>Чернівецька районна філія ВОЦЗ</t>
  </si>
  <si>
    <t>Ямпільська районна філія ВОЦЗ</t>
  </si>
  <si>
    <t>Ладижинська міська філія ВОЦЗ</t>
  </si>
  <si>
    <t>Лівобережний МРЦЗ</t>
  </si>
  <si>
    <t>Правобережний РЦЗ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</si>
</sst>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;[Red]#,##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9"/>
      <name val="Times New Roman"/>
      <family val="1"/>
    </font>
    <font>
      <i/>
      <sz val="14"/>
      <name val="Times New Roman Cyr"/>
      <family val="0"/>
    </font>
    <font>
      <i/>
      <sz val="12"/>
      <name val="Times New Roman Cyr"/>
      <family val="0"/>
    </font>
    <font>
      <b/>
      <sz val="12"/>
      <color indexed="8"/>
      <name val="Times New Roman"/>
      <family val="1"/>
    </font>
    <font>
      <sz val="14"/>
      <color indexed="8"/>
      <name val="Times New Roman Cyr"/>
      <family val="0"/>
    </font>
    <font>
      <b/>
      <sz val="16"/>
      <color indexed="8"/>
      <name val="Times New Roman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 style="double"/>
      <top style="double"/>
      <bottom style="hair"/>
    </border>
    <border>
      <left style="double"/>
      <right style="double"/>
      <top/>
      <bottom style="thin"/>
    </border>
    <border>
      <left style="double"/>
      <right style="double"/>
      <top/>
      <bottom style="hair"/>
    </border>
    <border>
      <left style="double"/>
      <right style="double"/>
      <top style="hair"/>
      <bottom style="thin"/>
    </border>
    <border>
      <left style="double"/>
      <right style="double"/>
      <top style="thin"/>
      <bottom style="hair"/>
    </border>
    <border>
      <left style="double"/>
      <right style="double"/>
      <top style="hair"/>
      <bottom style="double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/>
      <right/>
      <top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7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8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5" fillId="0" borderId="0">
      <alignment/>
      <protection/>
    </xf>
    <xf numFmtId="0" fontId="27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4" fillId="0" borderId="9" applyNumberFormat="0" applyFill="0" applyAlignment="0" applyProtection="0"/>
    <xf numFmtId="0" fontId="45" fillId="0" borderId="0">
      <alignment/>
      <protection/>
    </xf>
    <xf numFmtId="0" fontId="8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288">
    <xf numFmtId="0" fontId="0" fillId="0" borderId="0" xfId="0" applyFont="1" applyAlignment="1">
      <alignment/>
    </xf>
    <xf numFmtId="0" fontId="2" fillId="0" borderId="0" xfId="58">
      <alignment/>
      <protection/>
    </xf>
    <xf numFmtId="0" fontId="2" fillId="33" borderId="0" xfId="58" applyFill="1">
      <alignment/>
      <protection/>
    </xf>
    <xf numFmtId="0" fontId="8" fillId="0" borderId="0" xfId="58" applyFont="1" applyAlignment="1">
      <alignment vertical="center"/>
      <protection/>
    </xf>
    <xf numFmtId="0" fontId="2" fillId="0" borderId="0" xfId="58" applyFont="1" applyAlignment="1">
      <alignment horizontal="left" vertical="center"/>
      <protection/>
    </xf>
    <xf numFmtId="0" fontId="2" fillId="0" borderId="0" xfId="58" applyAlignment="1">
      <alignment horizontal="center" vertical="center"/>
      <protection/>
    </xf>
    <xf numFmtId="0" fontId="2" fillId="0" borderId="0" xfId="58" applyFill="1">
      <alignment/>
      <protection/>
    </xf>
    <xf numFmtId="3" fontId="2" fillId="0" borderId="0" xfId="58" applyNumberFormat="1">
      <alignment/>
      <protection/>
    </xf>
    <xf numFmtId="0" fontId="2" fillId="34" borderId="0" xfId="58" applyFill="1">
      <alignment/>
      <protection/>
    </xf>
    <xf numFmtId="0" fontId="9" fillId="0" borderId="0" xfId="58" applyFont="1">
      <alignment/>
      <protection/>
    </xf>
    <xf numFmtId="0" fontId="2" fillId="0" borderId="0" xfId="58" applyBorder="1">
      <alignment/>
      <protection/>
    </xf>
    <xf numFmtId="1" fontId="8" fillId="0" borderId="0" xfId="61" applyNumberFormat="1" applyFont="1" applyFill="1" applyProtection="1">
      <alignment/>
      <protection locked="0"/>
    </xf>
    <xf numFmtId="1" fontId="3" fillId="0" borderId="0" xfId="61" applyNumberFormat="1" applyFont="1" applyFill="1" applyAlignment="1" applyProtection="1">
      <alignment/>
      <protection locked="0"/>
    </xf>
    <xf numFmtId="1" fontId="12" fillId="0" borderId="0" xfId="61" applyNumberFormat="1" applyFont="1" applyFill="1" applyAlignment="1" applyProtection="1">
      <alignment horizontal="center"/>
      <protection locked="0"/>
    </xf>
    <xf numFmtId="1" fontId="2" fillId="0" borderId="0" xfId="61" applyNumberFormat="1" applyFont="1" applyFill="1" applyProtection="1">
      <alignment/>
      <protection locked="0"/>
    </xf>
    <xf numFmtId="1" fontId="2" fillId="0" borderId="0" xfId="61" applyNumberFormat="1" applyFont="1" applyFill="1" applyAlignment="1" applyProtection="1">
      <alignment/>
      <protection locked="0"/>
    </xf>
    <xf numFmtId="1" fontId="7" fillId="0" borderId="0" xfId="61" applyNumberFormat="1" applyFont="1" applyFill="1" applyAlignment="1" applyProtection="1">
      <alignment horizontal="right"/>
      <protection locked="0"/>
    </xf>
    <xf numFmtId="1" fontId="5" fillId="0" borderId="0" xfId="61" applyNumberFormat="1" applyFont="1" applyFill="1" applyProtection="1">
      <alignment/>
      <protection locked="0"/>
    </xf>
    <xf numFmtId="1" fontId="3" fillId="0" borderId="10" xfId="61" applyNumberFormat="1" applyFont="1" applyFill="1" applyBorder="1" applyAlignment="1" applyProtection="1">
      <alignment/>
      <protection locked="0"/>
    </xf>
    <xf numFmtId="1" fontId="12" fillId="0" borderId="0" xfId="61" applyNumberFormat="1" applyFont="1" applyFill="1" applyBorder="1" applyAlignment="1" applyProtection="1">
      <alignment horizontal="center"/>
      <protection locked="0"/>
    </xf>
    <xf numFmtId="1" fontId="2" fillId="0" borderId="0" xfId="61" applyNumberFormat="1" applyFont="1" applyFill="1" applyBorder="1" applyProtection="1">
      <alignment/>
      <protection locked="0"/>
    </xf>
    <xf numFmtId="1" fontId="16" fillId="0" borderId="11" xfId="61" applyNumberFormat="1" applyFont="1" applyFill="1" applyBorder="1" applyAlignment="1" applyProtection="1">
      <alignment horizontal="center" vertical="center" wrapText="1"/>
      <protection/>
    </xf>
    <xf numFmtId="1" fontId="12" fillId="0" borderId="11" xfId="61" applyNumberFormat="1" applyFont="1" applyFill="1" applyBorder="1" applyAlignment="1" applyProtection="1">
      <alignment horizontal="center" vertical="center" wrapText="1"/>
      <protection/>
    </xf>
    <xf numFmtId="1" fontId="15" fillId="0" borderId="11" xfId="61" applyNumberFormat="1" applyFont="1" applyFill="1" applyBorder="1" applyAlignment="1" applyProtection="1">
      <alignment horizontal="center" vertical="center" wrapText="1"/>
      <protection/>
    </xf>
    <xf numFmtId="1" fontId="16" fillId="0" borderId="0" xfId="61" applyNumberFormat="1" applyFont="1" applyFill="1" applyProtection="1">
      <alignment/>
      <protection locked="0"/>
    </xf>
    <xf numFmtId="1" fontId="2" fillId="0" borderId="11" xfId="61" applyNumberFormat="1" applyFont="1" applyFill="1" applyBorder="1" applyAlignment="1" applyProtection="1">
      <alignment horizontal="center"/>
      <protection/>
    </xf>
    <xf numFmtId="3" fontId="17" fillId="0" borderId="11" xfId="61" applyNumberFormat="1" applyFont="1" applyFill="1" applyBorder="1" applyAlignment="1" applyProtection="1">
      <alignment horizontal="center" vertical="center"/>
      <protection locked="0"/>
    </xf>
    <xf numFmtId="172" fontId="17" fillId="0" borderId="11" xfId="61" applyNumberFormat="1" applyFont="1" applyFill="1" applyBorder="1" applyAlignment="1" applyProtection="1">
      <alignment horizontal="center" vertical="center"/>
      <protection locked="0"/>
    </xf>
    <xf numFmtId="173" fontId="17" fillId="0" borderId="11" xfId="61" applyNumberFormat="1" applyFont="1" applyFill="1" applyBorder="1" applyAlignment="1" applyProtection="1">
      <alignment horizontal="center" vertical="center"/>
      <protection locked="0"/>
    </xf>
    <xf numFmtId="173" fontId="17" fillId="0" borderId="11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61" applyNumberFormat="1" applyFont="1" applyFill="1" applyBorder="1" applyProtection="1">
      <alignment/>
      <protection locked="0"/>
    </xf>
    <xf numFmtId="3" fontId="18" fillId="0" borderId="11" xfId="61" applyNumberFormat="1" applyFont="1" applyFill="1" applyBorder="1" applyAlignment="1" applyProtection="1">
      <alignment horizontal="center" vertical="center"/>
      <protection locked="0"/>
    </xf>
    <xf numFmtId="1" fontId="18" fillId="0" borderId="11" xfId="61" applyNumberFormat="1" applyFont="1" applyFill="1" applyBorder="1" applyAlignment="1" applyProtection="1">
      <alignment horizontal="center" vertical="center"/>
      <protection locked="0"/>
    </xf>
    <xf numFmtId="3" fontId="18" fillId="0" borderId="11" xfId="61" applyNumberFormat="1" applyFont="1" applyFill="1" applyBorder="1" applyAlignment="1" applyProtection="1">
      <alignment horizontal="center" vertical="center" wrapText="1"/>
      <protection locked="0"/>
    </xf>
    <xf numFmtId="3" fontId="18" fillId="0" borderId="11" xfId="63" applyNumberFormat="1" applyFont="1" applyFill="1" applyBorder="1" applyAlignment="1">
      <alignment horizontal="center" vertical="center" wrapText="1"/>
      <protection/>
    </xf>
    <xf numFmtId="1" fontId="13" fillId="0" borderId="11" xfId="61" applyNumberFormat="1" applyFont="1" applyFill="1" applyBorder="1" applyAlignment="1" applyProtection="1">
      <alignment vertical="center"/>
      <protection locked="0"/>
    </xf>
    <xf numFmtId="1" fontId="2" fillId="0" borderId="0" xfId="61" applyNumberFormat="1" applyFont="1" applyFill="1" applyBorder="1" applyAlignment="1" applyProtection="1">
      <alignment vertical="center"/>
      <protection locked="0"/>
    </xf>
    <xf numFmtId="1" fontId="13" fillId="0" borderId="0" xfId="61" applyNumberFormat="1" applyFont="1" applyFill="1" applyBorder="1" applyAlignment="1" applyProtection="1">
      <alignment horizontal="center" vertical="center"/>
      <protection locked="0"/>
    </xf>
    <xf numFmtId="1" fontId="13" fillId="0" borderId="11" xfId="61" applyNumberFormat="1" applyFont="1" applyFill="1" applyBorder="1" applyAlignment="1" applyProtection="1">
      <alignment horizontal="left"/>
      <protection locked="0"/>
    </xf>
    <xf numFmtId="1" fontId="20" fillId="0" borderId="0" xfId="61" applyNumberFormat="1" applyFont="1" applyFill="1" applyBorder="1" applyProtection="1">
      <alignment/>
      <protection locked="0"/>
    </xf>
    <xf numFmtId="173" fontId="20" fillId="0" borderId="0" xfId="61" applyNumberFormat="1" applyFont="1" applyFill="1" applyBorder="1" applyProtection="1">
      <alignment/>
      <protection locked="0"/>
    </xf>
    <xf numFmtId="0" fontId="6" fillId="0" borderId="11" xfId="59" applyFont="1" applyFill="1" applyBorder="1" applyAlignment="1">
      <alignment horizontal="center" vertical="center"/>
      <protection/>
    </xf>
    <xf numFmtId="0" fontId="23" fillId="0" borderId="0" xfId="67" applyFont="1" applyFill="1">
      <alignment/>
      <protection/>
    </xf>
    <xf numFmtId="0" fontId="25" fillId="0" borderId="0" xfId="67" applyFont="1" applyFill="1" applyBorder="1" applyAlignment="1">
      <alignment horizontal="center"/>
      <protection/>
    </xf>
    <xf numFmtId="0" fontId="25" fillId="0" borderId="0" xfId="67" applyFont="1" applyFill="1">
      <alignment/>
      <protection/>
    </xf>
    <xf numFmtId="0" fontId="27" fillId="0" borderId="0" xfId="67" applyFont="1" applyFill="1" applyAlignment="1">
      <alignment vertical="center"/>
      <protection/>
    </xf>
    <xf numFmtId="1" fontId="29" fillId="0" borderId="0" xfId="67" applyNumberFormat="1" applyFont="1" applyFill="1">
      <alignment/>
      <protection/>
    </xf>
    <xf numFmtId="0" fontId="29" fillId="0" borderId="0" xfId="67" applyFont="1" applyFill="1">
      <alignment/>
      <protection/>
    </xf>
    <xf numFmtId="0" fontId="27" fillId="0" borderId="0" xfId="67" applyFont="1" applyFill="1" applyAlignment="1">
      <alignment vertical="center" wrapText="1"/>
      <protection/>
    </xf>
    <xf numFmtId="0" fontId="29" fillId="0" borderId="0" xfId="67" applyFont="1" applyFill="1" applyAlignment="1">
      <alignment vertical="center"/>
      <protection/>
    </xf>
    <xf numFmtId="0" fontId="29" fillId="0" borderId="0" xfId="67" applyFont="1" applyFill="1" applyAlignment="1">
      <alignment horizontal="center"/>
      <protection/>
    </xf>
    <xf numFmtId="0" fontId="29" fillId="0" borderId="0" xfId="67" applyFont="1" applyFill="1" applyAlignment="1">
      <alignment wrapText="1"/>
      <protection/>
    </xf>
    <xf numFmtId="0" fontId="25" fillId="0" borderId="0" xfId="67" applyFont="1" applyFill="1" applyAlignment="1">
      <alignment vertical="center"/>
      <protection/>
    </xf>
    <xf numFmtId="3" fontId="33" fillId="0" borderId="0" xfId="67" applyNumberFormat="1" applyFont="1" applyFill="1" applyAlignment="1">
      <alignment horizontal="center" vertical="center"/>
      <protection/>
    </xf>
    <xf numFmtId="3" fontId="32" fillId="0" borderId="11" xfId="67" applyNumberFormat="1" applyFont="1" applyFill="1" applyBorder="1" applyAlignment="1">
      <alignment horizontal="center" vertical="center"/>
      <protection/>
    </xf>
    <xf numFmtId="3" fontId="29" fillId="0" borderId="0" xfId="67" applyNumberFormat="1" applyFont="1" applyFill="1">
      <alignment/>
      <protection/>
    </xf>
    <xf numFmtId="173" fontId="29" fillId="0" borderId="0" xfId="67" applyNumberFormat="1" applyFont="1" applyFill="1">
      <alignment/>
      <protection/>
    </xf>
    <xf numFmtId="0" fontId="6" fillId="0" borderId="11" xfId="59" applyFont="1" applyFill="1" applyBorder="1" applyAlignment="1">
      <alignment horizontal="center" vertical="center" wrapText="1"/>
      <protection/>
    </xf>
    <xf numFmtId="173" fontId="6" fillId="0" borderId="11" xfId="59" applyNumberFormat="1" applyFont="1" applyFill="1" applyBorder="1" applyAlignment="1">
      <alignment horizontal="center" vertical="center"/>
      <protection/>
    </xf>
    <xf numFmtId="172" fontId="6" fillId="0" borderId="11" xfId="59" applyNumberFormat="1" applyFont="1" applyFill="1" applyBorder="1" applyAlignment="1">
      <alignment horizontal="center" vertical="center"/>
      <protection/>
    </xf>
    <xf numFmtId="3" fontId="4" fillId="0" borderId="11" xfId="59" applyNumberFormat="1" applyFont="1" applyFill="1" applyBorder="1" applyAlignment="1">
      <alignment horizontal="center" vertical="center" wrapText="1"/>
      <protection/>
    </xf>
    <xf numFmtId="49" fontId="6" fillId="0" borderId="11" xfId="59" applyNumberFormat="1" applyFont="1" applyFill="1" applyBorder="1" applyAlignment="1">
      <alignment horizontal="center" vertical="center"/>
      <protection/>
    </xf>
    <xf numFmtId="173" fontId="6" fillId="0" borderId="12" xfId="59" applyNumberFormat="1" applyFont="1" applyFill="1" applyBorder="1" applyAlignment="1">
      <alignment horizontal="center" vertical="center"/>
      <protection/>
    </xf>
    <xf numFmtId="173" fontId="6" fillId="0" borderId="13" xfId="59" applyNumberFormat="1" applyFont="1" applyFill="1" applyBorder="1" applyAlignment="1">
      <alignment horizontal="center" vertical="center"/>
      <protection/>
    </xf>
    <xf numFmtId="3" fontId="4" fillId="0" borderId="11" xfId="60" applyNumberFormat="1" applyFont="1" applyFill="1" applyBorder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center" vertical="top" wrapText="1"/>
      <protection/>
    </xf>
    <xf numFmtId="0" fontId="4" fillId="0" borderId="11" xfId="59" applyFont="1" applyFill="1" applyBorder="1" applyAlignment="1">
      <alignment horizontal="left" vertical="center" wrapText="1"/>
      <protection/>
    </xf>
    <xf numFmtId="0" fontId="4" fillId="0" borderId="12" xfId="59" applyFont="1" applyFill="1" applyBorder="1" applyAlignment="1">
      <alignment horizontal="left" vertical="center" wrapText="1"/>
      <protection/>
    </xf>
    <xf numFmtId="0" fontId="10" fillId="0" borderId="11" xfId="59" applyFont="1" applyFill="1" applyBorder="1" applyAlignment="1">
      <alignment horizontal="left" vertical="center" wrapText="1"/>
      <protection/>
    </xf>
    <xf numFmtId="0" fontId="10" fillId="0" borderId="12" xfId="59" applyFont="1" applyFill="1" applyBorder="1" applyAlignment="1">
      <alignment horizontal="left" vertical="center" wrapText="1"/>
      <protection/>
    </xf>
    <xf numFmtId="0" fontId="49" fillId="0" borderId="11" xfId="49" applyFont="1" applyFill="1" applyBorder="1" applyAlignment="1">
      <alignment horizontal="left" vertical="center" wrapText="1"/>
      <protection/>
    </xf>
    <xf numFmtId="0" fontId="38" fillId="0" borderId="0" xfId="57" applyFont="1">
      <alignment/>
      <protection/>
    </xf>
    <xf numFmtId="0" fontId="39" fillId="0" borderId="0" xfId="65" applyFont="1" applyFill="1" applyBorder="1" applyAlignment="1">
      <alignment horizontal="left"/>
      <protection/>
    </xf>
    <xf numFmtId="0" fontId="29" fillId="0" borderId="0" xfId="57" applyFont="1">
      <alignment/>
      <protection/>
    </xf>
    <xf numFmtId="0" fontId="25" fillId="0" borderId="0" xfId="57" applyFont="1" applyBorder="1" applyAlignment="1">
      <alignment horizontal="left" vertical="top" wrapText="1"/>
      <protection/>
    </xf>
    <xf numFmtId="0" fontId="38" fillId="0" borderId="0" xfId="57" applyFont="1" applyFill="1">
      <alignment/>
      <protection/>
    </xf>
    <xf numFmtId="0" fontId="25" fillId="0" borderId="0" xfId="57" applyFont="1">
      <alignment/>
      <protection/>
    </xf>
    <xf numFmtId="0" fontId="25" fillId="0" borderId="0" xfId="57" applyFont="1" applyBorder="1">
      <alignment/>
      <protection/>
    </xf>
    <xf numFmtId="0" fontId="38" fillId="0" borderId="0" xfId="57" applyFont="1">
      <alignment/>
      <protection/>
    </xf>
    <xf numFmtId="0" fontId="38" fillId="0" borderId="0" xfId="57" applyFont="1" applyBorder="1">
      <alignment/>
      <protection/>
    </xf>
    <xf numFmtId="0" fontId="32" fillId="0" borderId="0" xfId="57" applyFont="1" applyFill="1" applyAlignment="1">
      <alignment/>
      <protection/>
    </xf>
    <xf numFmtId="0" fontId="29" fillId="0" borderId="0" xfId="57" applyFont="1" applyFill="1" applyAlignment="1">
      <alignment/>
      <protection/>
    </xf>
    <xf numFmtId="0" fontId="11" fillId="0" borderId="0" xfId="57" applyFill="1">
      <alignment/>
      <protection/>
    </xf>
    <xf numFmtId="0" fontId="29" fillId="0" borderId="0" xfId="57" applyFont="1" applyFill="1" applyAlignment="1">
      <alignment horizontal="center" vertical="center" wrapText="1"/>
      <protection/>
    </xf>
    <xf numFmtId="0" fontId="41" fillId="0" borderId="0" xfId="57" applyFont="1" applyFill="1" applyAlignment="1">
      <alignment horizontal="center" vertical="center" wrapText="1"/>
      <protection/>
    </xf>
    <xf numFmtId="0" fontId="27" fillId="0" borderId="11" xfId="57" applyFont="1" applyFill="1" applyBorder="1" applyAlignment="1">
      <alignment horizontal="center" vertical="center" wrapText="1"/>
      <protection/>
    </xf>
    <xf numFmtId="0" fontId="41" fillId="0" borderId="0" xfId="57" applyFont="1" applyFill="1" applyAlignment="1">
      <alignment vertical="center"/>
      <protection/>
    </xf>
    <xf numFmtId="0" fontId="38" fillId="0" borderId="11" xfId="57" applyFont="1" applyFill="1" applyBorder="1" applyAlignment="1">
      <alignment horizontal="left" wrapText="1"/>
      <protection/>
    </xf>
    <xf numFmtId="173" fontId="14" fillId="0" borderId="11" xfId="57" applyNumberFormat="1" applyFont="1" applyFill="1" applyBorder="1" applyAlignment="1">
      <alignment horizontal="center" wrapText="1"/>
      <protection/>
    </xf>
    <xf numFmtId="172" fontId="38" fillId="0" borderId="11" xfId="57" applyNumberFormat="1" applyFont="1" applyFill="1" applyBorder="1" applyAlignment="1">
      <alignment horizontal="center"/>
      <protection/>
    </xf>
    <xf numFmtId="0" fontId="14" fillId="0" borderId="0" xfId="57" applyFont="1" applyFill="1" applyAlignment="1">
      <alignment vertical="center" wrapText="1"/>
      <protection/>
    </xf>
    <xf numFmtId="0" fontId="29" fillId="0" borderId="0" xfId="57" applyFont="1" applyFill="1" applyAlignment="1">
      <alignment horizontal="center"/>
      <protection/>
    </xf>
    <xf numFmtId="0" fontId="13" fillId="0" borderId="0" xfId="57" applyFont="1" applyFill="1" applyAlignment="1">
      <alignment horizontal="left" vertical="center" wrapText="1"/>
      <protection/>
    </xf>
    <xf numFmtId="49" fontId="28" fillId="0" borderId="11" xfId="57" applyNumberFormat="1" applyFont="1" applyFill="1" applyBorder="1" applyAlignment="1">
      <alignment horizontal="center" vertical="center" wrapText="1"/>
      <protection/>
    </xf>
    <xf numFmtId="0" fontId="2" fillId="0" borderId="0" xfId="64" applyFont="1" applyFill="1" applyAlignment="1">
      <alignment vertical="top"/>
      <protection/>
    </xf>
    <xf numFmtId="0" fontId="35" fillId="0" borderId="0" xfId="64" applyFont="1" applyFill="1" applyAlignment="1">
      <alignment horizontal="center" vertical="top" wrapText="1"/>
      <protection/>
    </xf>
    <xf numFmtId="0" fontId="44" fillId="0" borderId="0" xfId="64" applyFont="1" applyFill="1" applyAlignment="1">
      <alignment horizontal="right" vertical="center"/>
      <protection/>
    </xf>
    <xf numFmtId="0" fontId="36" fillId="0" borderId="0" xfId="64" applyFont="1" applyFill="1" applyAlignment="1">
      <alignment horizontal="center" vertical="top" wrapText="1"/>
      <protection/>
    </xf>
    <xf numFmtId="0" fontId="36" fillId="0" borderId="11" xfId="64" applyFont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/>
      <protection/>
    </xf>
    <xf numFmtId="0" fontId="13" fillId="0" borderId="11" xfId="64" applyFont="1" applyFill="1" applyBorder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0" fontId="13" fillId="0" borderId="11" xfId="64" applyNumberFormat="1" applyFont="1" applyBorder="1" applyAlignment="1">
      <alignment horizontal="center" vertical="center" wrapText="1"/>
      <protection/>
    </xf>
    <xf numFmtId="0" fontId="2" fillId="0" borderId="0" xfId="64" applyFont="1" applyAlignment="1">
      <alignment vertical="center"/>
      <protection/>
    </xf>
    <xf numFmtId="3" fontId="2" fillId="0" borderId="0" xfId="64" applyNumberFormat="1" applyFont="1" applyAlignment="1">
      <alignment vertical="center"/>
      <protection/>
    </xf>
    <xf numFmtId="0" fontId="21" fillId="0" borderId="0" xfId="64" applyFont="1" applyAlignment="1">
      <alignment horizontal="center" vertical="center"/>
      <protection/>
    </xf>
    <xf numFmtId="173" fontId="21" fillId="0" borderId="0" xfId="64" applyNumberFormat="1" applyFont="1" applyAlignment="1">
      <alignment horizontal="center" vertical="center"/>
      <protection/>
    </xf>
    <xf numFmtId="172" fontId="2" fillId="0" borderId="0" xfId="64" applyNumberFormat="1" applyFont="1" applyAlignment="1">
      <alignment vertical="center"/>
      <protection/>
    </xf>
    <xf numFmtId="173" fontId="21" fillId="35" borderId="0" xfId="64" applyNumberFormat="1" applyFont="1" applyFill="1" applyAlignment="1">
      <alignment horizontal="center" vertical="center"/>
      <protection/>
    </xf>
    <xf numFmtId="3" fontId="21" fillId="0" borderId="11" xfId="57" applyNumberFormat="1" applyFont="1" applyFill="1" applyBorder="1" applyAlignment="1">
      <alignment horizontal="center" vertical="center"/>
      <protection/>
    </xf>
    <xf numFmtId="172" fontId="21" fillId="0" borderId="11" xfId="57" applyNumberFormat="1" applyFont="1" applyFill="1" applyBorder="1" applyAlignment="1">
      <alignment horizontal="center" vertical="center"/>
      <protection/>
    </xf>
    <xf numFmtId="0" fontId="2" fillId="0" borderId="0" xfId="64" applyFont="1">
      <alignment/>
      <protection/>
    </xf>
    <xf numFmtId="0" fontId="31" fillId="0" borderId="0" xfId="67" applyFont="1" applyFill="1" applyAlignment="1">
      <alignment horizontal="center"/>
      <protection/>
    </xf>
    <xf numFmtId="0" fontId="26" fillId="0" borderId="11" xfId="67" applyFont="1" applyFill="1" applyBorder="1" applyAlignment="1">
      <alignment horizontal="center" vertical="center" wrapText="1"/>
      <protection/>
    </xf>
    <xf numFmtId="0" fontId="23" fillId="0" borderId="0" xfId="67" applyFont="1" applyFill="1" applyAlignment="1">
      <alignment vertical="center" wrapText="1"/>
      <protection/>
    </xf>
    <xf numFmtId="0" fontId="27" fillId="0" borderId="0" xfId="67" applyFont="1" applyFill="1" applyAlignment="1">
      <alignment horizontal="center" vertical="top" wrapText="1"/>
      <protection/>
    </xf>
    <xf numFmtId="0" fontId="22" fillId="0" borderId="11" xfId="67" applyFont="1" applyFill="1" applyBorder="1" applyAlignment="1">
      <alignment horizontal="center" vertical="center" wrapText="1"/>
      <protection/>
    </xf>
    <xf numFmtId="0" fontId="22" fillId="0" borderId="14" xfId="67" applyFont="1" applyFill="1" applyBorder="1" applyAlignment="1">
      <alignment horizontal="center" vertical="center" wrapText="1"/>
      <protection/>
    </xf>
    <xf numFmtId="0" fontId="21" fillId="0" borderId="15" xfId="62" applyFont="1" applyBorder="1" applyAlignment="1">
      <alignment vertical="center" wrapText="1"/>
      <protection/>
    </xf>
    <xf numFmtId="172" fontId="32" fillId="0" borderId="14" xfId="67" applyNumberFormat="1" applyFont="1" applyFill="1" applyBorder="1" applyAlignment="1">
      <alignment horizontal="center" vertical="center"/>
      <protection/>
    </xf>
    <xf numFmtId="0" fontId="21" fillId="0" borderId="16" xfId="62" applyFont="1" applyBorder="1" applyAlignment="1">
      <alignment vertical="center" wrapText="1"/>
      <protection/>
    </xf>
    <xf numFmtId="3" fontId="50" fillId="33" borderId="17" xfId="67" applyNumberFormat="1" applyFont="1" applyFill="1" applyBorder="1" applyAlignment="1">
      <alignment horizontal="center" vertical="center"/>
      <protection/>
    </xf>
    <xf numFmtId="3" fontId="18" fillId="0" borderId="11" xfId="0" applyNumberFormat="1" applyFont="1" applyFill="1" applyBorder="1" applyAlignment="1">
      <alignment horizontal="center" vertical="center"/>
    </xf>
    <xf numFmtId="1" fontId="18" fillId="0" borderId="11" xfId="0" applyNumberFormat="1" applyFont="1" applyFill="1" applyBorder="1" applyAlignment="1">
      <alignment horizontal="center" vertical="center"/>
    </xf>
    <xf numFmtId="1" fontId="14" fillId="0" borderId="0" xfId="61" applyNumberFormat="1" applyFont="1" applyFill="1" applyAlignment="1" applyProtection="1">
      <alignment vertical="center"/>
      <protection locked="0"/>
    </xf>
    <xf numFmtId="1" fontId="6" fillId="0" borderId="11" xfId="59" applyNumberFormat="1" applyFont="1" applyFill="1" applyBorder="1" applyAlignment="1">
      <alignment horizontal="center" vertical="center"/>
      <protection/>
    </xf>
    <xf numFmtId="1" fontId="6" fillId="0" borderId="12" xfId="59" applyNumberFormat="1" applyFont="1" applyFill="1" applyBorder="1" applyAlignment="1">
      <alignment horizontal="center" vertical="center"/>
      <protection/>
    </xf>
    <xf numFmtId="1" fontId="4" fillId="0" borderId="12" xfId="60" applyNumberFormat="1" applyFont="1" applyFill="1" applyBorder="1" applyAlignment="1">
      <alignment horizontal="center" vertical="center" wrapText="1"/>
      <protection/>
    </xf>
    <xf numFmtId="3" fontId="6" fillId="0" borderId="12" xfId="59" applyNumberFormat="1" applyFont="1" applyFill="1" applyBorder="1" applyAlignment="1">
      <alignment horizontal="center" vertical="center"/>
      <protection/>
    </xf>
    <xf numFmtId="6" fontId="6" fillId="0" borderId="11" xfId="59" applyNumberFormat="1" applyFont="1" applyFill="1" applyBorder="1" applyAlignment="1">
      <alignment horizontal="center" vertical="center" wrapText="1"/>
      <protection/>
    </xf>
    <xf numFmtId="3" fontId="18" fillId="35" borderId="11" xfId="61" applyNumberFormat="1" applyFont="1" applyFill="1" applyBorder="1" applyAlignment="1" applyProtection="1">
      <alignment horizontal="center" vertical="center"/>
      <protection locked="0"/>
    </xf>
    <xf numFmtId="3" fontId="18" fillId="35" borderId="11" xfId="0" applyNumberFormat="1" applyFont="1" applyFill="1" applyBorder="1" applyAlignment="1">
      <alignment horizontal="center" vertical="center"/>
    </xf>
    <xf numFmtId="3" fontId="17" fillId="35" borderId="11" xfId="61" applyNumberFormat="1" applyFont="1" applyFill="1" applyBorder="1" applyAlignment="1" applyProtection="1">
      <alignment horizontal="center" vertical="center"/>
      <protection locked="0"/>
    </xf>
    <xf numFmtId="173" fontId="17" fillId="35" borderId="11" xfId="61" applyNumberFormat="1" applyFont="1" applyFill="1" applyBorder="1" applyAlignment="1" applyProtection="1">
      <alignment horizontal="center" vertical="center"/>
      <protection locked="0"/>
    </xf>
    <xf numFmtId="1" fontId="17" fillId="35" borderId="11" xfId="61" applyNumberFormat="1" applyFont="1" applyFill="1" applyBorder="1" applyAlignment="1" applyProtection="1">
      <alignment horizontal="center" vertical="center"/>
      <protection locked="0"/>
    </xf>
    <xf numFmtId="3" fontId="18" fillId="35" borderId="11" xfId="61" applyNumberFormat="1" applyFont="1" applyFill="1" applyBorder="1" applyAlignment="1" applyProtection="1">
      <alignment horizontal="center" vertical="center" wrapText="1"/>
      <protection locked="0"/>
    </xf>
    <xf numFmtId="3" fontId="18" fillId="35" borderId="11" xfId="63" applyNumberFormat="1" applyFont="1" applyFill="1" applyBorder="1" applyAlignment="1">
      <alignment horizontal="center" vertical="center" wrapText="1"/>
      <protection/>
    </xf>
    <xf numFmtId="1" fontId="15" fillId="34" borderId="11" xfId="61" applyNumberFormat="1" applyFont="1" applyFill="1" applyBorder="1" applyAlignment="1" applyProtection="1">
      <alignment horizontal="center" vertical="center"/>
      <protection locked="0"/>
    </xf>
    <xf numFmtId="3" fontId="15" fillId="34" borderId="11" xfId="61" applyNumberFormat="1" applyFont="1" applyFill="1" applyBorder="1" applyAlignment="1" applyProtection="1">
      <alignment horizontal="center" vertical="center"/>
      <protection locked="0"/>
    </xf>
    <xf numFmtId="172" fontId="15" fillId="34" borderId="11" xfId="61" applyNumberFormat="1" applyFont="1" applyFill="1" applyBorder="1" applyAlignment="1" applyProtection="1">
      <alignment horizontal="center" vertical="center"/>
      <protection locked="0"/>
    </xf>
    <xf numFmtId="0" fontId="43" fillId="34" borderId="11" xfId="57" applyFont="1" applyFill="1" applyBorder="1" applyAlignment="1">
      <alignment horizontal="left" vertical="center" wrapText="1"/>
      <protection/>
    </xf>
    <xf numFmtId="172" fontId="43" fillId="34" borderId="11" xfId="57" applyNumberFormat="1" applyFont="1" applyFill="1" applyBorder="1" applyAlignment="1">
      <alignment horizontal="center" vertical="center" wrapText="1"/>
      <protection/>
    </xf>
    <xf numFmtId="172" fontId="43" fillId="34" borderId="11" xfId="56" applyNumberFormat="1" applyFont="1" applyFill="1" applyBorder="1" applyAlignment="1">
      <alignment horizontal="center" vertical="center" wrapText="1"/>
      <protection/>
    </xf>
    <xf numFmtId="173" fontId="43" fillId="34" borderId="11" xfId="57" applyNumberFormat="1" applyFont="1" applyFill="1" applyBorder="1" applyAlignment="1">
      <alignment horizontal="center" vertical="center"/>
      <protection/>
    </xf>
    <xf numFmtId="0" fontId="38" fillId="35" borderId="11" xfId="57" applyFont="1" applyFill="1" applyBorder="1" applyAlignment="1">
      <alignment horizontal="left" wrapText="1"/>
      <protection/>
    </xf>
    <xf numFmtId="173" fontId="14" fillId="35" borderId="11" xfId="57" applyNumberFormat="1" applyFont="1" applyFill="1" applyBorder="1" applyAlignment="1">
      <alignment horizontal="center" wrapText="1"/>
      <protection/>
    </xf>
    <xf numFmtId="172" fontId="38" fillId="35" borderId="11" xfId="57" applyNumberFormat="1" applyFont="1" applyFill="1" applyBorder="1" applyAlignment="1">
      <alignment horizontal="center"/>
      <protection/>
    </xf>
    <xf numFmtId="0" fontId="40" fillId="0" borderId="18" xfId="57" applyFont="1" applyBorder="1" applyAlignment="1">
      <alignment horizontal="center" vertical="center" wrapText="1"/>
      <protection/>
    </xf>
    <xf numFmtId="0" fontId="29" fillId="0" borderId="19" xfId="57" applyFont="1" applyBorder="1" applyAlignment="1">
      <alignment horizontal="center" vertical="center" wrapText="1"/>
      <protection/>
    </xf>
    <xf numFmtId="0" fontId="5" fillId="33" borderId="20" xfId="57" applyFont="1" applyFill="1" applyBorder="1" applyAlignment="1">
      <alignment horizontal="left" vertical="center" wrapText="1"/>
      <protection/>
    </xf>
    <xf numFmtId="0" fontId="44" fillId="0" borderId="21" xfId="57" applyFont="1" applyBorder="1" applyAlignment="1">
      <alignment horizontal="left" vertical="center" wrapText="1"/>
      <protection/>
    </xf>
    <xf numFmtId="0" fontId="5" fillId="0" borderId="22" xfId="57" applyFont="1" applyFill="1" applyBorder="1" applyAlignment="1">
      <alignment horizontal="left" vertical="center" wrapText="1"/>
      <protection/>
    </xf>
    <xf numFmtId="0" fontId="44" fillId="0" borderId="23" xfId="57" applyFont="1" applyFill="1" applyBorder="1" applyAlignment="1">
      <alignment horizontal="left" vertical="center" wrapText="1"/>
      <protection/>
    </xf>
    <xf numFmtId="0" fontId="5" fillId="0" borderId="24" xfId="57" applyFont="1" applyFill="1" applyBorder="1" applyAlignment="1">
      <alignment horizontal="left" vertical="center" wrapText="1"/>
      <protection/>
    </xf>
    <xf numFmtId="0" fontId="44" fillId="0" borderId="25" xfId="57" applyFont="1" applyFill="1" applyBorder="1" applyAlignment="1">
      <alignment horizontal="left" vertical="center" wrapText="1"/>
      <protection/>
    </xf>
    <xf numFmtId="172" fontId="33" fillId="0" borderId="20" xfId="57" applyNumberFormat="1" applyFont="1" applyFill="1" applyBorder="1" applyAlignment="1">
      <alignment horizontal="center" vertical="center"/>
      <protection/>
    </xf>
    <xf numFmtId="172" fontId="33" fillId="0" borderId="20" xfId="57" applyNumberFormat="1" applyFont="1" applyBorder="1" applyAlignment="1">
      <alignment horizontal="center" vertical="center"/>
      <protection/>
    </xf>
    <xf numFmtId="172" fontId="24" fillId="0" borderId="21" xfId="57" applyNumberFormat="1" applyFont="1" applyFill="1" applyBorder="1" applyAlignment="1">
      <alignment horizontal="center" vertical="center"/>
      <protection/>
    </xf>
    <xf numFmtId="172" fontId="24" fillId="0" borderId="21" xfId="57" applyNumberFormat="1" applyFont="1" applyBorder="1" applyAlignment="1">
      <alignment horizontal="center" vertical="center"/>
      <protection/>
    </xf>
    <xf numFmtId="172" fontId="33" fillId="0" borderId="22" xfId="57" applyNumberFormat="1" applyFont="1" applyFill="1" applyBorder="1" applyAlignment="1">
      <alignment horizontal="center" vertical="center"/>
      <protection/>
    </xf>
    <xf numFmtId="172" fontId="24" fillId="0" borderId="23" xfId="57" applyNumberFormat="1" applyFont="1" applyFill="1" applyBorder="1" applyAlignment="1">
      <alignment horizontal="center" vertical="center"/>
      <protection/>
    </xf>
    <xf numFmtId="172" fontId="33" fillId="0" borderId="24" xfId="57" applyNumberFormat="1" applyFont="1" applyFill="1" applyBorder="1" applyAlignment="1">
      <alignment horizontal="center" vertical="center"/>
      <protection/>
    </xf>
    <xf numFmtId="172" fontId="24" fillId="0" borderId="25" xfId="57" applyNumberFormat="1" applyFont="1" applyFill="1" applyBorder="1" applyAlignment="1">
      <alignment horizontal="center" vertical="center"/>
      <protection/>
    </xf>
    <xf numFmtId="49" fontId="22" fillId="0" borderId="26" xfId="57" applyNumberFormat="1" applyFont="1" applyFill="1" applyBorder="1" applyAlignment="1">
      <alignment horizontal="center" vertical="center" wrapText="1"/>
      <protection/>
    </xf>
    <xf numFmtId="0" fontId="47" fillId="0" borderId="0" xfId="67" applyFont="1" applyFill="1" applyAlignment="1">
      <alignment horizontal="right"/>
      <protection/>
    </xf>
    <xf numFmtId="0" fontId="48" fillId="0" borderId="0" xfId="67" applyFont="1" applyFill="1" applyBorder="1" applyAlignment="1">
      <alignment horizontal="right"/>
      <protection/>
    </xf>
    <xf numFmtId="0" fontId="8" fillId="0" borderId="11" xfId="73" applyFont="1" applyFill="1" applyBorder="1" applyAlignment="1">
      <alignment horizontal="left"/>
      <protection/>
    </xf>
    <xf numFmtId="3" fontId="15" fillId="35" borderId="11" xfId="61" applyNumberFormat="1" applyFont="1" applyFill="1" applyBorder="1" applyAlignment="1" applyProtection="1">
      <alignment horizontal="center" vertical="center"/>
      <protection locked="0"/>
    </xf>
    <xf numFmtId="1" fontId="4" fillId="35" borderId="11" xfId="61" applyNumberFormat="1" applyFont="1" applyFill="1" applyBorder="1" applyProtection="1">
      <alignment/>
      <protection locked="0"/>
    </xf>
    <xf numFmtId="0" fontId="22" fillId="36" borderId="15" xfId="67" applyFont="1" applyFill="1" applyBorder="1" applyAlignment="1">
      <alignment horizontal="center" vertical="center" wrapText="1"/>
      <protection/>
    </xf>
    <xf numFmtId="3" fontId="22" fillId="36" borderId="11" xfId="67" applyNumberFormat="1" applyFont="1" applyFill="1" applyBorder="1" applyAlignment="1">
      <alignment horizontal="center" vertical="center"/>
      <protection/>
    </xf>
    <xf numFmtId="172" fontId="22" fillId="36" borderId="14" xfId="67" applyNumberFormat="1" applyFont="1" applyFill="1" applyBorder="1" applyAlignment="1">
      <alignment horizontal="center" vertical="center"/>
      <protection/>
    </xf>
    <xf numFmtId="3" fontId="12" fillId="34" borderId="11" xfId="61" applyNumberFormat="1" applyFont="1" applyFill="1" applyBorder="1" applyAlignment="1" applyProtection="1">
      <alignment horizontal="center" vertical="center"/>
      <protection locked="0"/>
    </xf>
    <xf numFmtId="172" fontId="17" fillId="35" borderId="11" xfId="61" applyNumberFormat="1" applyFont="1" applyFill="1" applyBorder="1" applyAlignment="1" applyProtection="1">
      <alignment horizontal="center" vertical="center"/>
      <protection locked="0"/>
    </xf>
    <xf numFmtId="173" fontId="15" fillId="34" borderId="11" xfId="61" applyNumberFormat="1" applyFont="1" applyFill="1" applyBorder="1" applyAlignment="1" applyProtection="1">
      <alignment horizontal="center" vertical="center"/>
      <protection locked="0"/>
    </xf>
    <xf numFmtId="172" fontId="17" fillId="34" borderId="11" xfId="61" applyNumberFormat="1" applyFont="1" applyFill="1" applyBorder="1" applyAlignment="1" applyProtection="1">
      <alignment horizontal="center" vertical="center"/>
      <protection locked="0"/>
    </xf>
    <xf numFmtId="3" fontId="17" fillId="34" borderId="11" xfId="61" applyNumberFormat="1" applyFont="1" applyFill="1" applyBorder="1" applyAlignment="1" applyProtection="1">
      <alignment horizontal="center" vertical="center"/>
      <protection locked="0"/>
    </xf>
    <xf numFmtId="3" fontId="15" fillId="34" borderId="11" xfId="61" applyNumberFormat="1" applyFont="1" applyFill="1" applyBorder="1" applyAlignment="1" applyProtection="1">
      <alignment horizontal="center" vertical="center" wrapText="1"/>
      <protection locked="0"/>
    </xf>
    <xf numFmtId="173" fontId="15" fillId="34" borderId="11" xfId="61" applyNumberFormat="1" applyFont="1" applyFill="1" applyBorder="1" applyAlignment="1" applyProtection="1">
      <alignment horizontal="center" vertical="center" wrapText="1"/>
      <protection locked="0"/>
    </xf>
    <xf numFmtId="3" fontId="12" fillId="34" borderId="11" xfId="61" applyNumberFormat="1" applyFont="1" applyFill="1" applyBorder="1" applyAlignment="1" applyProtection="1">
      <alignment horizontal="center" vertical="center" wrapText="1"/>
      <protection locked="0"/>
    </xf>
    <xf numFmtId="3" fontId="4" fillId="0" borderId="12" xfId="59" applyNumberFormat="1" applyFont="1" applyFill="1" applyBorder="1" applyAlignment="1">
      <alignment horizontal="center" vertical="center" wrapText="1"/>
      <protection/>
    </xf>
    <xf numFmtId="3" fontId="4" fillId="0" borderId="12" xfId="60" applyNumberFormat="1" applyFont="1" applyFill="1" applyBorder="1" applyAlignment="1">
      <alignment horizontal="center" vertical="center" wrapText="1"/>
      <protection/>
    </xf>
    <xf numFmtId="172" fontId="10" fillId="0" borderId="12" xfId="59" applyNumberFormat="1" applyFont="1" applyFill="1" applyBorder="1" applyAlignment="1">
      <alignment horizontal="center" vertical="center" wrapText="1"/>
      <protection/>
    </xf>
    <xf numFmtId="1" fontId="4" fillId="0" borderId="12" xfId="59" applyNumberFormat="1" applyFont="1" applyFill="1" applyBorder="1" applyAlignment="1">
      <alignment horizontal="center" vertical="center" wrapText="1"/>
      <protection/>
    </xf>
    <xf numFmtId="1" fontId="4" fillId="0" borderId="11" xfId="60" applyNumberFormat="1" applyFont="1" applyFill="1" applyBorder="1" applyAlignment="1">
      <alignment horizontal="center" vertical="center" wrapText="1"/>
      <protection/>
    </xf>
    <xf numFmtId="1" fontId="49" fillId="0" borderId="11" xfId="59" applyNumberFormat="1" applyFont="1" applyFill="1" applyBorder="1" applyAlignment="1">
      <alignment horizontal="center" vertical="center" wrapText="1"/>
      <protection/>
    </xf>
    <xf numFmtId="3" fontId="15" fillId="0" borderId="11" xfId="66" applyNumberFormat="1" applyFont="1" applyFill="1" applyBorder="1" applyAlignment="1">
      <alignment horizontal="center" vertical="center"/>
      <protection/>
    </xf>
    <xf numFmtId="1" fontId="4" fillId="0" borderId="11" xfId="59" applyNumberFormat="1" applyFont="1" applyFill="1" applyBorder="1" applyAlignment="1">
      <alignment horizontal="center" vertical="center" wrapText="1"/>
      <protection/>
    </xf>
    <xf numFmtId="0" fontId="36" fillId="37" borderId="11" xfId="64" applyFont="1" applyFill="1" applyBorder="1" applyAlignment="1">
      <alignment horizontal="center" vertical="center"/>
      <protection/>
    </xf>
    <xf numFmtId="3" fontId="36" fillId="37" borderId="11" xfId="57" applyNumberFormat="1" applyFont="1" applyFill="1" applyBorder="1" applyAlignment="1">
      <alignment horizontal="center" vertical="center"/>
      <protection/>
    </xf>
    <xf numFmtId="172" fontId="36" fillId="37" borderId="11" xfId="57" applyNumberFormat="1" applyFont="1" applyFill="1" applyBorder="1" applyAlignment="1">
      <alignment horizontal="center" vertical="center"/>
      <protection/>
    </xf>
    <xf numFmtId="3" fontId="51" fillId="37" borderId="11" xfId="67" applyNumberFormat="1" applyFont="1" applyFill="1" applyBorder="1" applyAlignment="1">
      <alignment horizontal="center" vertical="center"/>
      <protection/>
    </xf>
    <xf numFmtId="3" fontId="51" fillId="37" borderId="17" xfId="67" applyNumberFormat="1" applyFont="1" applyFill="1" applyBorder="1" applyAlignment="1">
      <alignment horizontal="center" vertical="center"/>
      <protection/>
    </xf>
    <xf numFmtId="0" fontId="21" fillId="0" borderId="11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3" fontId="17" fillId="35" borderId="11" xfId="61" applyNumberFormat="1" applyFont="1" applyFill="1" applyBorder="1" applyAlignment="1" applyProtection="1">
      <alignment horizontal="center" vertical="center"/>
      <protection locked="0"/>
    </xf>
    <xf numFmtId="172" fontId="16" fillId="0" borderId="11" xfId="61" applyNumberFormat="1" applyFont="1" applyFill="1" applyBorder="1" applyAlignment="1" applyProtection="1">
      <alignment horizontal="center" vertical="center"/>
      <protection locked="0"/>
    </xf>
    <xf numFmtId="1" fontId="2" fillId="0" borderId="28" xfId="61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 vertical="center"/>
    </xf>
    <xf numFmtId="14" fontId="26" fillId="0" borderId="11" xfId="48" applyNumberFormat="1" applyFont="1" applyBorder="1" applyAlignment="1">
      <alignment horizontal="center" vertical="center" wrapText="1"/>
      <protection/>
    </xf>
    <xf numFmtId="0" fontId="22" fillId="37" borderId="11" xfId="67" applyFont="1" applyFill="1" applyBorder="1" applyAlignment="1">
      <alignment horizontal="center" vertical="center" wrapText="1"/>
      <protection/>
    </xf>
    <xf numFmtId="172" fontId="22" fillId="37" borderId="11" xfId="67" applyNumberFormat="1" applyFont="1" applyFill="1" applyBorder="1" applyAlignment="1">
      <alignment horizontal="center" vertical="center" wrapText="1"/>
      <protection/>
    </xf>
    <xf numFmtId="0" fontId="32" fillId="0" borderId="11" xfId="67" applyFont="1" applyFill="1" applyBorder="1" applyAlignment="1">
      <alignment horizontal="left" vertical="center" wrapText="1"/>
      <protection/>
    </xf>
    <xf numFmtId="172" fontId="32" fillId="0" borderId="11" xfId="67" applyNumberFormat="1" applyFont="1" applyFill="1" applyBorder="1" applyAlignment="1">
      <alignment horizontal="center" vertical="center" wrapText="1"/>
      <protection/>
    </xf>
    <xf numFmtId="1" fontId="2" fillId="0" borderId="0" xfId="61" applyNumberFormat="1" applyFont="1" applyFill="1" applyAlignment="1" applyProtection="1">
      <alignment horizontal="center"/>
      <protection locked="0"/>
    </xf>
    <xf numFmtId="3" fontId="15" fillId="34" borderId="17" xfId="61" applyNumberFormat="1" applyFont="1" applyFill="1" applyBorder="1" applyAlignment="1" applyProtection="1">
      <alignment horizontal="center" vertical="center"/>
      <protection locked="0"/>
    </xf>
    <xf numFmtId="1" fontId="2" fillId="0" borderId="11" xfId="61" applyNumberFormat="1" applyFont="1" applyFill="1" applyBorder="1" applyAlignment="1" applyProtection="1">
      <alignment horizontal="center"/>
      <protection locked="0"/>
    </xf>
    <xf numFmtId="172" fontId="12" fillId="0" borderId="11" xfId="61" applyNumberFormat="1" applyFont="1" applyFill="1" applyBorder="1" applyAlignment="1" applyProtection="1">
      <alignment horizontal="center" vertical="center"/>
      <protection locked="0"/>
    </xf>
    <xf numFmtId="0" fontId="26" fillId="0" borderId="29" xfId="57" applyFont="1" applyFill="1" applyBorder="1" applyAlignment="1">
      <alignment horizontal="center" vertical="center" wrapText="1"/>
      <protection/>
    </xf>
    <xf numFmtId="0" fontId="26" fillId="0" borderId="30" xfId="57" applyFont="1" applyFill="1" applyBorder="1" applyAlignment="1">
      <alignment horizontal="center" vertical="center" wrapText="1"/>
      <protection/>
    </xf>
    <xf numFmtId="0" fontId="22" fillId="0" borderId="0" xfId="57" applyFont="1" applyAlignment="1">
      <alignment horizontal="center" vertical="center" wrapText="1"/>
      <protection/>
    </xf>
    <xf numFmtId="0" fontId="39" fillId="0" borderId="31" xfId="65" applyFont="1" applyFill="1" applyBorder="1" applyAlignment="1">
      <alignment horizontal="left" vertical="center" wrapText="1"/>
      <protection/>
    </xf>
    <xf numFmtId="0" fontId="26" fillId="0" borderId="0" xfId="57" applyFont="1" applyFill="1" applyBorder="1" applyAlignment="1">
      <alignment horizontal="center" vertical="center" wrapText="1"/>
      <protection/>
    </xf>
    <xf numFmtId="0" fontId="34" fillId="0" borderId="0" xfId="57" applyFont="1" applyFill="1" applyBorder="1" applyAlignment="1">
      <alignment horizontal="center" vertical="center" wrapText="1"/>
      <protection/>
    </xf>
    <xf numFmtId="0" fontId="42" fillId="0" borderId="11" xfId="57" applyFont="1" applyFill="1" applyBorder="1" applyAlignment="1">
      <alignment horizontal="center" vertical="center" wrapText="1"/>
      <protection/>
    </xf>
    <xf numFmtId="0" fontId="40" fillId="0" borderId="0" xfId="57" applyFont="1" applyFill="1" applyBorder="1" applyAlignment="1">
      <alignment horizontal="right"/>
      <protection/>
    </xf>
    <xf numFmtId="0" fontId="27" fillId="0" borderId="11" xfId="57" applyFont="1" applyFill="1" applyBorder="1" applyAlignment="1">
      <alignment horizontal="center" vertical="center" wrapText="1"/>
      <protection/>
    </xf>
    <xf numFmtId="0" fontId="28" fillId="0" borderId="11" xfId="57" applyFont="1" applyFill="1" applyBorder="1" applyAlignment="1">
      <alignment horizontal="center" vertical="center" wrapText="1"/>
      <protection/>
    </xf>
    <xf numFmtId="0" fontId="35" fillId="0" borderId="0" xfId="64" applyFont="1" applyFill="1" applyAlignment="1">
      <alignment horizontal="center" vertical="top" wrapText="1"/>
      <protection/>
    </xf>
    <xf numFmtId="0" fontId="35" fillId="0" borderId="11" xfId="64" applyFont="1" applyFill="1" applyBorder="1" applyAlignment="1">
      <alignment horizontal="center" vertical="top" wrapText="1"/>
      <protection/>
    </xf>
    <xf numFmtId="49" fontId="36" fillId="0" borderId="11" xfId="64" applyNumberFormat="1" applyFont="1" applyBorder="1" applyAlignment="1">
      <alignment horizontal="center" vertical="center" wrapText="1"/>
      <protection/>
    </xf>
    <xf numFmtId="0" fontId="36" fillId="0" borderId="11" xfId="64" applyFont="1" applyBorder="1" applyAlignment="1">
      <alignment horizontal="center" vertical="center" wrapText="1"/>
      <protection/>
    </xf>
    <xf numFmtId="0" fontId="22" fillId="0" borderId="0" xfId="67" applyFont="1" applyFill="1" applyAlignment="1">
      <alignment horizontal="center" wrapText="1"/>
      <protection/>
    </xf>
    <xf numFmtId="0" fontId="24" fillId="0" borderId="0" xfId="67" applyFont="1" applyFill="1" applyAlignment="1">
      <alignment horizontal="center"/>
      <protection/>
    </xf>
    <xf numFmtId="0" fontId="25" fillId="0" borderId="28" xfId="67" applyFont="1" applyFill="1" applyBorder="1" applyAlignment="1">
      <alignment horizontal="center"/>
      <protection/>
    </xf>
    <xf numFmtId="0" fontId="25" fillId="0" borderId="12" xfId="67" applyFont="1" applyFill="1" applyBorder="1" applyAlignment="1">
      <alignment horizontal="center"/>
      <protection/>
    </xf>
    <xf numFmtId="14" fontId="26" fillId="0" borderId="11" xfId="48" applyNumberFormat="1" applyFont="1" applyBorder="1" applyAlignment="1">
      <alignment horizontal="center" vertical="center" wrapText="1"/>
      <protection/>
    </xf>
    <xf numFmtId="0" fontId="30" fillId="0" borderId="0" xfId="67" applyFont="1" applyFill="1" applyAlignment="1">
      <alignment horizontal="center" wrapText="1"/>
      <protection/>
    </xf>
    <xf numFmtId="0" fontId="24" fillId="0" borderId="0" xfId="67" applyFont="1" applyFill="1" applyAlignment="1">
      <alignment horizontal="center" wrapText="1"/>
      <protection/>
    </xf>
    <xf numFmtId="0" fontId="25" fillId="0" borderId="32" xfId="67" applyFont="1" applyFill="1" applyBorder="1" applyAlignment="1">
      <alignment horizontal="center"/>
      <protection/>
    </xf>
    <xf numFmtId="0" fontId="25" fillId="0" borderId="15" xfId="67" applyFont="1" applyFill="1" applyBorder="1" applyAlignment="1">
      <alignment horizontal="center"/>
      <protection/>
    </xf>
    <xf numFmtId="0" fontId="22" fillId="0" borderId="33" xfId="67" applyFont="1" applyFill="1" applyBorder="1" applyAlignment="1">
      <alignment horizontal="center" vertical="center" wrapText="1"/>
      <protection/>
    </xf>
    <xf numFmtId="0" fontId="22" fillId="0" borderId="34" xfId="67" applyFont="1" applyFill="1" applyBorder="1" applyAlignment="1">
      <alignment horizontal="center" vertical="center" wrapText="1"/>
      <protection/>
    </xf>
    <xf numFmtId="0" fontId="36" fillId="0" borderId="0" xfId="60" applyFont="1" applyAlignment="1">
      <alignment horizontal="center"/>
      <protection/>
    </xf>
    <xf numFmtId="0" fontId="36" fillId="0" borderId="10" xfId="59" applyFont="1" applyFill="1" applyBorder="1" applyAlignment="1">
      <alignment horizontal="center" vertical="top" wrapText="1"/>
      <protection/>
    </xf>
    <xf numFmtId="0" fontId="4" fillId="0" borderId="11" xfId="59" applyFont="1" applyFill="1" applyBorder="1" applyAlignment="1">
      <alignment horizontal="center" vertical="center" wrapText="1"/>
      <protection/>
    </xf>
    <xf numFmtId="0" fontId="6" fillId="0" borderId="11" xfId="59" applyFont="1" applyFill="1" applyBorder="1" applyAlignment="1">
      <alignment horizontal="center" vertical="center"/>
      <protection/>
    </xf>
    <xf numFmtId="0" fontId="6" fillId="0" borderId="13" xfId="59" applyFont="1" applyFill="1" applyBorder="1" applyAlignment="1">
      <alignment horizontal="center" vertical="center"/>
      <protection/>
    </xf>
    <xf numFmtId="0" fontId="6" fillId="0" borderId="35" xfId="59" applyFont="1" applyFill="1" applyBorder="1" applyAlignment="1">
      <alignment horizontal="center" vertical="center"/>
      <protection/>
    </xf>
    <xf numFmtId="0" fontId="10" fillId="0" borderId="36" xfId="58" applyFont="1" applyFill="1" applyBorder="1" applyAlignment="1">
      <alignment horizontal="left" vertical="center" wrapText="1"/>
      <protection/>
    </xf>
    <xf numFmtId="173" fontId="6" fillId="0" borderId="17" xfId="59" applyNumberFormat="1" applyFont="1" applyFill="1" applyBorder="1" applyAlignment="1">
      <alignment horizontal="center" vertical="center"/>
      <protection/>
    </xf>
    <xf numFmtId="173" fontId="6" fillId="0" borderId="27" xfId="59" applyNumberFormat="1" applyFont="1" applyFill="1" applyBorder="1" applyAlignment="1">
      <alignment horizontal="center" vertical="center"/>
      <protection/>
    </xf>
    <xf numFmtId="0" fontId="37" fillId="0" borderId="36" xfId="59" applyFont="1" applyFill="1" applyBorder="1" applyAlignment="1">
      <alignment horizontal="center" vertical="center" wrapText="1"/>
      <protection/>
    </xf>
    <xf numFmtId="0" fontId="37" fillId="0" borderId="10" xfId="59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0" fontId="6" fillId="0" borderId="17" xfId="59" applyFont="1" applyFill="1" applyBorder="1" applyAlignment="1">
      <alignment horizontal="center" vertical="center"/>
      <protection/>
    </xf>
    <xf numFmtId="0" fontId="6" fillId="0" borderId="27" xfId="59" applyFont="1" applyFill="1" applyBorder="1" applyAlignment="1">
      <alignment horizontal="center" vertical="center"/>
      <protection/>
    </xf>
    <xf numFmtId="1" fontId="13" fillId="0" borderId="37" xfId="61" applyNumberFormat="1" applyFont="1" applyFill="1" applyBorder="1" applyAlignment="1" applyProtection="1">
      <alignment horizontal="center" vertical="center" wrapText="1"/>
      <protection/>
    </xf>
    <xf numFmtId="1" fontId="13" fillId="0" borderId="36" xfId="61" applyNumberFormat="1" applyFont="1" applyFill="1" applyBorder="1" applyAlignment="1" applyProtection="1">
      <alignment horizontal="center" vertical="center" wrapText="1"/>
      <protection/>
    </xf>
    <xf numFmtId="1" fontId="13" fillId="0" borderId="38" xfId="61" applyNumberFormat="1" applyFont="1" applyFill="1" applyBorder="1" applyAlignment="1" applyProtection="1">
      <alignment horizontal="center" vertical="center" wrapText="1"/>
      <protection/>
    </xf>
    <xf numFmtId="1" fontId="13" fillId="0" borderId="13" xfId="61" applyNumberFormat="1" applyFont="1" applyFill="1" applyBorder="1" applyAlignment="1" applyProtection="1">
      <alignment horizontal="center" vertical="center" wrapText="1"/>
      <protection/>
    </xf>
    <xf numFmtId="1" fontId="13" fillId="0" borderId="10" xfId="61" applyNumberFormat="1" applyFont="1" applyFill="1" applyBorder="1" applyAlignment="1" applyProtection="1">
      <alignment horizontal="center" vertical="center" wrapText="1"/>
      <protection/>
    </xf>
    <xf numFmtId="1" fontId="13" fillId="0" borderId="35" xfId="61" applyNumberFormat="1" applyFont="1" applyFill="1" applyBorder="1" applyAlignment="1" applyProtection="1">
      <alignment horizontal="center" vertical="center" wrapText="1"/>
      <protection/>
    </xf>
    <xf numFmtId="1" fontId="15" fillId="0" borderId="28" xfId="61" applyNumberFormat="1" applyFont="1" applyFill="1" applyBorder="1" applyAlignment="1" applyProtection="1">
      <alignment horizontal="center" vertical="center" wrapText="1"/>
      <protection/>
    </xf>
    <xf numFmtId="1" fontId="15" fillId="0" borderId="12" xfId="61" applyNumberFormat="1" applyFont="1" applyFill="1" applyBorder="1" applyAlignment="1" applyProtection="1">
      <alignment horizontal="center" vertical="center" wrapText="1"/>
      <protection/>
    </xf>
    <xf numFmtId="1" fontId="13" fillId="0" borderId="17" xfId="61" applyNumberFormat="1" applyFont="1" applyFill="1" applyBorder="1" applyAlignment="1" applyProtection="1">
      <alignment horizontal="center" vertical="center" wrapText="1"/>
      <protection/>
    </xf>
    <xf numFmtId="1" fontId="13" fillId="0" borderId="39" xfId="61" applyNumberFormat="1" applyFont="1" applyFill="1" applyBorder="1" applyAlignment="1" applyProtection="1">
      <alignment horizontal="center" vertical="center" wrapText="1"/>
      <protection/>
    </xf>
    <xf numFmtId="1" fontId="13" fillId="0" borderId="27" xfId="61" applyNumberFormat="1" applyFont="1" applyFill="1" applyBorder="1" applyAlignment="1" applyProtection="1">
      <alignment horizontal="center" vertical="center" wrapText="1"/>
      <protection/>
    </xf>
    <xf numFmtId="1" fontId="16" fillId="0" borderId="11" xfId="61" applyNumberFormat="1" applyFont="1" applyFill="1" applyBorder="1" applyAlignment="1" applyProtection="1">
      <alignment horizontal="center" vertical="center" wrapText="1"/>
      <protection/>
    </xf>
    <xf numFmtId="1" fontId="3" fillId="0" borderId="0" xfId="61" applyNumberFormat="1" applyFont="1" applyFill="1" applyAlignment="1" applyProtection="1">
      <alignment horizontal="center"/>
      <protection locked="0"/>
    </xf>
    <xf numFmtId="1" fontId="3" fillId="0" borderId="10" xfId="61" applyNumberFormat="1" applyFont="1" applyFill="1" applyBorder="1" applyAlignment="1" applyProtection="1">
      <alignment horizontal="center"/>
      <protection locked="0"/>
    </xf>
    <xf numFmtId="1" fontId="13" fillId="0" borderId="40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Fill="1" applyBorder="1" applyAlignment="1" applyProtection="1">
      <alignment horizontal="center" vertical="center" wrapText="1"/>
      <protection/>
    </xf>
    <xf numFmtId="1" fontId="13" fillId="0" borderId="41" xfId="61" applyNumberFormat="1" applyFont="1" applyFill="1" applyBorder="1" applyAlignment="1" applyProtection="1">
      <alignment horizontal="center" vertical="center" wrapText="1"/>
      <protection/>
    </xf>
    <xf numFmtId="1" fontId="12" fillId="0" borderId="11" xfId="61" applyNumberFormat="1" applyFont="1" applyFill="1" applyBorder="1" applyAlignment="1" applyProtection="1">
      <alignment horizontal="center" vertical="center" wrapText="1"/>
      <protection/>
    </xf>
    <xf numFmtId="1" fontId="15" fillId="0" borderId="11" xfId="61" applyNumberFormat="1" applyFont="1" applyFill="1" applyBorder="1" applyAlignment="1" applyProtection="1">
      <alignment horizontal="center" vertical="center" wrapText="1"/>
      <protection/>
    </xf>
    <xf numFmtId="1" fontId="2" fillId="0" borderId="28" xfId="61" applyNumberFormat="1" applyFont="1" applyFill="1" applyBorder="1" applyAlignment="1" applyProtection="1">
      <alignment horizontal="center"/>
      <protection/>
    </xf>
    <xf numFmtId="1" fontId="2" fillId="0" borderId="42" xfId="61" applyNumberFormat="1" applyFont="1" applyFill="1" applyBorder="1" applyAlignment="1" applyProtection="1">
      <alignment horizontal="center"/>
      <protection/>
    </xf>
    <xf numFmtId="1" fontId="2" fillId="0" borderId="12" xfId="61" applyNumberFormat="1" applyFont="1" applyFill="1" applyBorder="1" applyAlignment="1" applyProtection="1">
      <alignment horizontal="center"/>
      <protection/>
    </xf>
    <xf numFmtId="1" fontId="13" fillId="0" borderId="11" xfId="61" applyNumberFormat="1" applyFont="1" applyFill="1" applyBorder="1" applyAlignment="1" applyProtection="1">
      <alignment horizontal="center" vertical="center" wrapText="1"/>
      <protection/>
    </xf>
    <xf numFmtId="1" fontId="13" fillId="0" borderId="28" xfId="61" applyNumberFormat="1" applyFont="1" applyFill="1" applyBorder="1" applyAlignment="1" applyProtection="1">
      <alignment horizontal="center" vertical="center" wrapText="1"/>
      <protection/>
    </xf>
    <xf numFmtId="1" fontId="16" fillId="0" borderId="17" xfId="61" applyNumberFormat="1" applyFont="1" applyFill="1" applyBorder="1" applyAlignment="1" applyProtection="1">
      <alignment horizontal="center" vertical="center" wrapText="1"/>
      <protection/>
    </xf>
    <xf numFmtId="1" fontId="16" fillId="0" borderId="27" xfId="61" applyNumberFormat="1" applyFont="1" applyFill="1" applyBorder="1" applyAlignment="1" applyProtection="1">
      <alignment horizontal="center" vertical="center" wrapText="1"/>
      <protection/>
    </xf>
    <xf numFmtId="1" fontId="13" fillId="0" borderId="11" xfId="61" applyNumberFormat="1" applyFont="1" applyFill="1" applyBorder="1" applyAlignment="1" applyProtection="1">
      <alignment horizontal="center" vertical="center" wrapText="1"/>
      <protection locked="0"/>
    </xf>
    <xf numFmtId="1" fontId="14" fillId="0" borderId="37" xfId="61" applyNumberFormat="1" applyFont="1" applyFill="1" applyBorder="1" applyAlignment="1" applyProtection="1">
      <alignment horizontal="center" vertical="center" wrapText="1"/>
      <protection/>
    </xf>
    <xf numFmtId="1" fontId="14" fillId="0" borderId="36" xfId="61" applyNumberFormat="1" applyFont="1" applyFill="1" applyBorder="1" applyAlignment="1" applyProtection="1">
      <alignment horizontal="center" vertical="center" wrapText="1"/>
      <protection/>
    </xf>
    <xf numFmtId="1" fontId="14" fillId="0" borderId="38" xfId="61" applyNumberFormat="1" applyFont="1" applyFill="1" applyBorder="1" applyAlignment="1" applyProtection="1">
      <alignment horizontal="center" vertical="center" wrapText="1"/>
      <protection/>
    </xf>
    <xf numFmtId="1" fontId="14" fillId="0" borderId="40" xfId="61" applyNumberFormat="1" applyFont="1" applyFill="1" applyBorder="1" applyAlignment="1" applyProtection="1">
      <alignment horizontal="center" vertical="center" wrapText="1"/>
      <protection/>
    </xf>
    <xf numFmtId="1" fontId="14" fillId="0" borderId="0" xfId="61" applyNumberFormat="1" applyFont="1" applyFill="1" applyBorder="1" applyAlignment="1" applyProtection="1">
      <alignment horizontal="center" vertical="center" wrapText="1"/>
      <protection/>
    </xf>
    <xf numFmtId="1" fontId="14" fillId="0" borderId="41" xfId="61" applyNumberFormat="1" applyFont="1" applyFill="1" applyBorder="1" applyAlignment="1" applyProtection="1">
      <alignment horizontal="center" vertical="center" wrapText="1"/>
      <protection/>
    </xf>
    <xf numFmtId="1" fontId="14" fillId="0" borderId="13" xfId="61" applyNumberFormat="1" applyFont="1" applyFill="1" applyBorder="1" applyAlignment="1" applyProtection="1">
      <alignment horizontal="center" vertical="center" wrapText="1"/>
      <protection/>
    </xf>
    <xf numFmtId="1" fontId="14" fillId="0" borderId="10" xfId="61" applyNumberFormat="1" applyFont="1" applyFill="1" applyBorder="1" applyAlignment="1" applyProtection="1">
      <alignment horizontal="center" vertical="center" wrapText="1"/>
      <protection/>
    </xf>
    <xf numFmtId="1" fontId="14" fillId="0" borderId="35" xfId="61" applyNumberFormat="1" applyFont="1" applyFill="1" applyBorder="1" applyAlignment="1" applyProtection="1">
      <alignment horizontal="center" vertical="center" wrapText="1"/>
      <protection/>
    </xf>
    <xf numFmtId="1" fontId="46" fillId="0" borderId="11" xfId="61" applyNumberFormat="1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 3" xfId="48"/>
    <cellStyle name="Звичайний 3 2 3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 2" xfId="58"/>
    <cellStyle name="Обычный 5 3" xfId="59"/>
    <cellStyle name="Обычный 6 3" xfId="60"/>
    <cellStyle name="Обычный_06" xfId="61"/>
    <cellStyle name="Обычный_09_Професійний склад" xfId="62"/>
    <cellStyle name="Обычный_12 Зинкевич" xfId="63"/>
    <cellStyle name="Обычный_27.08.2013" xfId="64"/>
    <cellStyle name="Обычный_TБЛ-12~1" xfId="65"/>
    <cellStyle name="Обычный_Укомплектування_11_2013" xfId="66"/>
    <cellStyle name="Обычный_Форма7Н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stat\Users\MAKARE~1.ES\AppData\Local\Temp\Rar$DI00.418\23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stat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22"/>
  <sheetViews>
    <sheetView view="pageBreakPreview" zoomScaleSheetLayoutView="100" zoomScalePageLayoutView="0" workbookViewId="0" topLeftCell="A1">
      <selection activeCell="E5" sqref="E5"/>
    </sheetView>
  </sheetViews>
  <sheetFormatPr defaultColWidth="10.28125" defaultRowHeight="15"/>
  <cols>
    <col min="1" max="1" width="38.7109375" style="71" customWidth="1"/>
    <col min="2" max="3" width="38.7109375" style="75" customWidth="1"/>
    <col min="4" max="237" width="7.8515625" style="71" customWidth="1"/>
    <col min="238" max="238" width="39.28125" style="71" customWidth="1"/>
    <col min="239" max="16384" width="10.28125" style="71" customWidth="1"/>
  </cols>
  <sheetData>
    <row r="1" spans="1:3" ht="49.5" customHeight="1">
      <c r="A1" s="214" t="s">
        <v>143</v>
      </c>
      <c r="B1" s="214"/>
      <c r="C1" s="214"/>
    </row>
    <row r="2" spans="1:3" ht="38.25" customHeight="1" thickBot="1">
      <c r="A2" s="215" t="s">
        <v>112</v>
      </c>
      <c r="B2" s="215"/>
      <c r="C2" s="215"/>
    </row>
    <row r="3" spans="1:3" s="73" customFormat="1" ht="39" customHeight="1" thickTop="1">
      <c r="A3" s="148"/>
      <c r="B3" s="212" t="s">
        <v>82</v>
      </c>
      <c r="C3" s="213"/>
    </row>
    <row r="4" spans="1:3" s="73" customFormat="1" ht="40.5" customHeight="1" thickBot="1">
      <c r="A4" s="149"/>
      <c r="B4" s="164" t="s">
        <v>144</v>
      </c>
      <c r="C4" s="164" t="s">
        <v>102</v>
      </c>
    </row>
    <row r="5" spans="1:3" s="73" customFormat="1" ht="63" customHeight="1" thickTop="1">
      <c r="A5" s="150" t="s">
        <v>94</v>
      </c>
      <c r="B5" s="156">
        <v>724.3</v>
      </c>
      <c r="C5" s="157">
        <v>724.8</v>
      </c>
    </row>
    <row r="6" spans="1:3" s="73" customFormat="1" ht="48.75" customHeight="1">
      <c r="A6" s="151" t="s">
        <v>93</v>
      </c>
      <c r="B6" s="158">
        <v>62.5</v>
      </c>
      <c r="C6" s="159">
        <v>63.1</v>
      </c>
    </row>
    <row r="7" spans="1:3" s="73" customFormat="1" ht="57" customHeight="1">
      <c r="A7" s="152" t="s">
        <v>95</v>
      </c>
      <c r="B7" s="160">
        <v>643</v>
      </c>
      <c r="C7" s="160">
        <v>644.9</v>
      </c>
    </row>
    <row r="8" spans="1:3" s="73" customFormat="1" ht="54.75" customHeight="1">
      <c r="A8" s="153" t="s">
        <v>92</v>
      </c>
      <c r="B8" s="161">
        <v>55.5</v>
      </c>
      <c r="C8" s="161">
        <v>56.1</v>
      </c>
    </row>
    <row r="9" spans="1:3" s="73" customFormat="1" ht="70.5" customHeight="1">
      <c r="A9" s="154" t="s">
        <v>101</v>
      </c>
      <c r="B9" s="162">
        <v>81.3</v>
      </c>
      <c r="C9" s="162">
        <v>79.9</v>
      </c>
    </row>
    <row r="10" spans="1:3" s="73" customFormat="1" ht="60.75" customHeight="1" thickBot="1">
      <c r="A10" s="155" t="s">
        <v>96</v>
      </c>
      <c r="B10" s="163">
        <v>11.2</v>
      </c>
      <c r="C10" s="163">
        <v>11</v>
      </c>
    </row>
    <row r="11" spans="1:3" s="76" customFormat="1" ht="15.75" thickTop="1">
      <c r="A11" s="74"/>
      <c r="B11" s="74"/>
      <c r="C11" s="75"/>
    </row>
    <row r="12" spans="1:3" s="78" customFormat="1" ht="12" customHeight="1">
      <c r="A12" s="77"/>
      <c r="B12" s="77"/>
      <c r="C12" s="75"/>
    </row>
    <row r="13" ht="15">
      <c r="A13" s="79"/>
    </row>
    <row r="14" ht="15">
      <c r="A14" s="79"/>
    </row>
    <row r="15" ht="15">
      <c r="A15" s="79"/>
    </row>
    <row r="16" ht="15">
      <c r="A16" s="79"/>
    </row>
    <row r="17" ht="15">
      <c r="A17" s="79"/>
    </row>
    <row r="18" ht="15">
      <c r="A18" s="79"/>
    </row>
    <row r="19" ht="15">
      <c r="A19" s="79"/>
    </row>
    <row r="20" ht="15">
      <c r="A20" s="79"/>
    </row>
    <row r="21" ht="15">
      <c r="A21" s="79"/>
    </row>
    <row r="22" ht="15">
      <c r="A22" s="79"/>
    </row>
  </sheetData>
  <sheetProtection/>
  <mergeCells count="3">
    <mergeCell ref="B3:C3"/>
    <mergeCell ref="A1:C1"/>
    <mergeCell ref="A2:C2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38"/>
  <sheetViews>
    <sheetView view="pageBreakPreview" zoomScaleNormal="75" zoomScaleSheetLayoutView="100" zoomScalePageLayoutView="0" workbookViewId="0" topLeftCell="A1">
      <pane xSplit="1" ySplit="8" topLeftCell="B9" activePane="bottomRight" state="frozen"/>
      <selection pane="topLeft" activeCell="T9" sqref="T9"/>
      <selection pane="topRight" activeCell="T9" sqref="T9"/>
      <selection pane="bottomLeft" activeCell="T9" sqref="T9"/>
      <selection pane="bottomRight" activeCell="F37" sqref="F37"/>
    </sheetView>
  </sheetViews>
  <sheetFormatPr defaultColWidth="8.28125" defaultRowHeight="15"/>
  <cols>
    <col min="1" max="1" width="20.8515625" style="81" customWidth="1"/>
    <col min="2" max="2" width="16.421875" style="81" customWidth="1"/>
    <col min="3" max="3" width="14.421875" style="81" customWidth="1"/>
    <col min="4" max="4" width="14.00390625" style="81" customWidth="1"/>
    <col min="5" max="5" width="13.28125" style="81" customWidth="1"/>
    <col min="6" max="6" width="12.7109375" style="81" customWidth="1"/>
    <col min="7" max="7" width="12.00390625" style="81" customWidth="1"/>
    <col min="8" max="8" width="12.57421875" style="81" customWidth="1"/>
    <col min="9" max="9" width="13.7109375" style="81" customWidth="1"/>
    <col min="10" max="10" width="9.140625" style="82" customWidth="1"/>
    <col min="11" max="252" width="9.140625" style="81" customWidth="1"/>
    <col min="253" max="253" width="18.57421875" style="81" customWidth="1"/>
    <col min="254" max="254" width="11.57421875" style="81" customWidth="1"/>
    <col min="255" max="255" width="11.00390625" style="81" customWidth="1"/>
    <col min="256" max="16384" width="8.28125" style="81" customWidth="1"/>
  </cols>
  <sheetData>
    <row r="1" spans="1:9" s="80" customFormat="1" ht="18" customHeight="1">
      <c r="A1" s="216" t="s">
        <v>83</v>
      </c>
      <c r="B1" s="216"/>
      <c r="C1" s="216"/>
      <c r="D1" s="216"/>
      <c r="E1" s="216"/>
      <c r="F1" s="216"/>
      <c r="G1" s="216"/>
      <c r="H1" s="216"/>
      <c r="I1" s="216"/>
    </row>
    <row r="2" spans="1:9" s="80" customFormat="1" ht="18.75" customHeight="1">
      <c r="A2" s="216" t="s">
        <v>145</v>
      </c>
      <c r="B2" s="216"/>
      <c r="C2" s="216"/>
      <c r="D2" s="216"/>
      <c r="E2" s="216"/>
      <c r="F2" s="216"/>
      <c r="G2" s="216"/>
      <c r="H2" s="216"/>
      <c r="I2" s="216"/>
    </row>
    <row r="3" spans="1:9" s="80" customFormat="1" ht="14.25" customHeight="1">
      <c r="A3" s="217" t="s">
        <v>84</v>
      </c>
      <c r="B3" s="217"/>
      <c r="C3" s="217"/>
      <c r="D3" s="217"/>
      <c r="E3" s="217"/>
      <c r="F3" s="217"/>
      <c r="G3" s="217"/>
      <c r="H3" s="217"/>
      <c r="I3" s="217"/>
    </row>
    <row r="4" spans="1:9" s="80" customFormat="1" ht="9" customHeight="1" hidden="1">
      <c r="A4" s="217"/>
      <c r="B4" s="217"/>
      <c r="C4" s="217"/>
      <c r="D4" s="217"/>
      <c r="E4" s="217"/>
      <c r="F4" s="217"/>
      <c r="G4" s="217"/>
      <c r="H4" s="217"/>
      <c r="I4" s="217"/>
    </row>
    <row r="5" spans="1:9" ht="18" customHeight="1">
      <c r="A5" s="72" t="s">
        <v>81</v>
      </c>
      <c r="F5" s="219"/>
      <c r="G5" s="219"/>
      <c r="H5" s="219"/>
      <c r="I5" s="219"/>
    </row>
    <row r="6" spans="1:9" s="83" customFormat="1" ht="16.5" customHeight="1">
      <c r="A6" s="220"/>
      <c r="B6" s="221" t="s">
        <v>85</v>
      </c>
      <c r="C6" s="221"/>
      <c r="D6" s="221" t="s">
        <v>86</v>
      </c>
      <c r="E6" s="221"/>
      <c r="F6" s="221" t="s">
        <v>87</v>
      </c>
      <c r="G6" s="221"/>
      <c r="H6" s="221" t="s">
        <v>88</v>
      </c>
      <c r="I6" s="221"/>
    </row>
    <row r="7" spans="1:9" s="84" customFormat="1" ht="27.75" customHeight="1">
      <c r="A7" s="220"/>
      <c r="B7" s="93" t="s">
        <v>7</v>
      </c>
      <c r="C7" s="93" t="s">
        <v>146</v>
      </c>
      <c r="D7" s="93" t="s">
        <v>7</v>
      </c>
      <c r="E7" s="93" t="s">
        <v>146</v>
      </c>
      <c r="F7" s="93" t="s">
        <v>7</v>
      </c>
      <c r="G7" s="93" t="s">
        <v>146</v>
      </c>
      <c r="H7" s="93" t="s">
        <v>7</v>
      </c>
      <c r="I7" s="93" t="s">
        <v>146</v>
      </c>
    </row>
    <row r="8" spans="1:9" s="83" customFormat="1" ht="12.75" customHeight="1">
      <c r="A8" s="85"/>
      <c r="B8" s="218" t="s">
        <v>89</v>
      </c>
      <c r="C8" s="218"/>
      <c r="D8" s="218" t="s">
        <v>90</v>
      </c>
      <c r="E8" s="218"/>
      <c r="F8" s="218" t="s">
        <v>89</v>
      </c>
      <c r="G8" s="218"/>
      <c r="H8" s="218" t="s">
        <v>90</v>
      </c>
      <c r="I8" s="218"/>
    </row>
    <row r="9" spans="1:9" s="86" customFormat="1" ht="18" customHeight="1">
      <c r="A9" s="141" t="s">
        <v>25</v>
      </c>
      <c r="B9" s="142">
        <v>15885.799999999996</v>
      </c>
      <c r="C9" s="143">
        <v>16034.9</v>
      </c>
      <c r="D9" s="144">
        <v>55.2</v>
      </c>
      <c r="E9" s="144">
        <v>55.9</v>
      </c>
      <c r="F9" s="143">
        <v>1786.8999999999999</v>
      </c>
      <c r="G9" s="143">
        <v>1712.8000000000004</v>
      </c>
      <c r="H9" s="144">
        <v>10.1</v>
      </c>
      <c r="I9" s="144">
        <v>9.7</v>
      </c>
    </row>
    <row r="10" spans="1:9" ht="15.75" customHeight="1">
      <c r="A10" s="145" t="s">
        <v>26</v>
      </c>
      <c r="B10" s="146">
        <v>643</v>
      </c>
      <c r="C10" s="146">
        <v>644.9</v>
      </c>
      <c r="D10" s="146">
        <v>55.5</v>
      </c>
      <c r="E10" s="146">
        <v>56.1</v>
      </c>
      <c r="F10" s="147">
        <v>81.3</v>
      </c>
      <c r="G10" s="147">
        <v>79.9</v>
      </c>
      <c r="H10" s="146">
        <v>11.2</v>
      </c>
      <c r="I10" s="146">
        <v>11</v>
      </c>
    </row>
    <row r="11" spans="1:9" ht="15.75" customHeight="1">
      <c r="A11" s="87" t="s">
        <v>27</v>
      </c>
      <c r="B11" s="88">
        <v>359.8</v>
      </c>
      <c r="C11" s="88">
        <v>364.2</v>
      </c>
      <c r="D11" s="88">
        <v>48</v>
      </c>
      <c r="E11" s="88">
        <v>48.6</v>
      </c>
      <c r="F11" s="89">
        <v>57.1</v>
      </c>
      <c r="G11" s="89">
        <v>54.4</v>
      </c>
      <c r="H11" s="88">
        <v>13.7</v>
      </c>
      <c r="I11" s="88">
        <v>13</v>
      </c>
    </row>
    <row r="12" spans="1:9" ht="15.75" customHeight="1">
      <c r="A12" s="87" t="s">
        <v>28</v>
      </c>
      <c r="B12" s="88">
        <v>1385.3</v>
      </c>
      <c r="C12" s="88">
        <v>1400</v>
      </c>
      <c r="D12" s="88">
        <v>57.8</v>
      </c>
      <c r="E12" s="88">
        <v>58.5</v>
      </c>
      <c r="F12" s="89">
        <v>128.9</v>
      </c>
      <c r="G12" s="89">
        <v>125.8</v>
      </c>
      <c r="H12" s="88">
        <v>8.5</v>
      </c>
      <c r="I12" s="88">
        <v>8.2</v>
      </c>
    </row>
    <row r="13" spans="1:9" ht="15.75" customHeight="1">
      <c r="A13" s="87" t="s">
        <v>29</v>
      </c>
      <c r="B13" s="88">
        <v>731.1</v>
      </c>
      <c r="C13" s="88">
        <v>737.1</v>
      </c>
      <c r="D13" s="88">
        <v>49.2</v>
      </c>
      <c r="E13" s="88">
        <v>49.7</v>
      </c>
      <c r="F13" s="89">
        <v>130.8</v>
      </c>
      <c r="G13" s="89">
        <v>125.3</v>
      </c>
      <c r="H13" s="88">
        <v>15.2</v>
      </c>
      <c r="I13" s="88">
        <v>14.5</v>
      </c>
    </row>
    <row r="14" spans="1:9" ht="15.75" customHeight="1">
      <c r="A14" s="87" t="s">
        <v>30</v>
      </c>
      <c r="B14" s="88">
        <v>476.9</v>
      </c>
      <c r="C14" s="88">
        <v>482.5</v>
      </c>
      <c r="D14" s="88">
        <v>52.7</v>
      </c>
      <c r="E14" s="88">
        <v>53.7</v>
      </c>
      <c r="F14" s="89">
        <v>63.8</v>
      </c>
      <c r="G14" s="89">
        <v>60.1</v>
      </c>
      <c r="H14" s="88">
        <v>11.8</v>
      </c>
      <c r="I14" s="88">
        <v>11.1</v>
      </c>
    </row>
    <row r="15" spans="1:9" ht="15.75" customHeight="1">
      <c r="A15" s="87" t="s">
        <v>31</v>
      </c>
      <c r="B15" s="88">
        <v>494.5</v>
      </c>
      <c r="C15" s="88">
        <v>497.2</v>
      </c>
      <c r="D15" s="88">
        <v>53.6</v>
      </c>
      <c r="E15" s="88">
        <v>54</v>
      </c>
      <c r="F15" s="89">
        <v>56.4</v>
      </c>
      <c r="G15" s="89">
        <v>54.5</v>
      </c>
      <c r="H15" s="88">
        <v>10.2</v>
      </c>
      <c r="I15" s="88">
        <v>9.9</v>
      </c>
    </row>
    <row r="16" spans="1:9" ht="15.75" customHeight="1">
      <c r="A16" s="87" t="s">
        <v>32</v>
      </c>
      <c r="B16" s="88">
        <v>719.4</v>
      </c>
      <c r="C16" s="88">
        <v>720.4</v>
      </c>
      <c r="D16" s="88">
        <v>55.1</v>
      </c>
      <c r="E16" s="88">
        <v>55.8</v>
      </c>
      <c r="F16" s="89">
        <v>86.8</v>
      </c>
      <c r="G16" s="89">
        <v>85.8</v>
      </c>
      <c r="H16" s="88">
        <v>10.8</v>
      </c>
      <c r="I16" s="88">
        <v>10.6</v>
      </c>
    </row>
    <row r="17" spans="1:9" ht="15.75" customHeight="1">
      <c r="A17" s="87" t="s">
        <v>33</v>
      </c>
      <c r="B17" s="88">
        <v>543.3</v>
      </c>
      <c r="C17" s="88">
        <v>551.2</v>
      </c>
      <c r="D17" s="88">
        <v>53.4</v>
      </c>
      <c r="E17" s="88">
        <v>54.2</v>
      </c>
      <c r="F17" s="89">
        <v>55.8</v>
      </c>
      <c r="G17" s="89">
        <v>51.2</v>
      </c>
      <c r="H17" s="88">
        <v>9.3</v>
      </c>
      <c r="I17" s="88">
        <v>8.5</v>
      </c>
    </row>
    <row r="18" spans="1:9" ht="15.75" customHeight="1">
      <c r="A18" s="87" t="s">
        <v>91</v>
      </c>
      <c r="B18" s="88">
        <v>740.8</v>
      </c>
      <c r="C18" s="88">
        <v>756.6</v>
      </c>
      <c r="D18" s="88">
        <v>58</v>
      </c>
      <c r="E18" s="88">
        <v>58.6</v>
      </c>
      <c r="F18" s="89">
        <v>54.1</v>
      </c>
      <c r="G18" s="89">
        <v>52.2</v>
      </c>
      <c r="H18" s="88">
        <v>6.8</v>
      </c>
      <c r="I18" s="88">
        <v>6.5</v>
      </c>
    </row>
    <row r="19" spans="1:9" ht="15.75" customHeight="1">
      <c r="A19" s="87" t="s">
        <v>34</v>
      </c>
      <c r="B19" s="88">
        <v>375.7</v>
      </c>
      <c r="C19" s="88">
        <v>376.6</v>
      </c>
      <c r="D19" s="88">
        <v>53.2</v>
      </c>
      <c r="E19" s="88">
        <v>53.9</v>
      </c>
      <c r="F19" s="89">
        <v>54.9</v>
      </c>
      <c r="G19" s="89">
        <v>54.2</v>
      </c>
      <c r="H19" s="88">
        <v>12.7</v>
      </c>
      <c r="I19" s="88">
        <v>12.6</v>
      </c>
    </row>
    <row r="20" spans="1:9" ht="15.75" customHeight="1">
      <c r="A20" s="87" t="s">
        <v>35</v>
      </c>
      <c r="B20" s="88">
        <v>288.3</v>
      </c>
      <c r="C20" s="88">
        <v>289.4</v>
      </c>
      <c r="D20" s="88">
        <v>54</v>
      </c>
      <c r="E20" s="88">
        <v>55.2</v>
      </c>
      <c r="F20" s="89">
        <v>59</v>
      </c>
      <c r="G20" s="89">
        <v>58.2</v>
      </c>
      <c r="H20" s="88">
        <v>17</v>
      </c>
      <c r="I20" s="88">
        <v>16.7</v>
      </c>
    </row>
    <row r="21" spans="1:9" ht="15.75" customHeight="1">
      <c r="A21" s="87" t="s">
        <v>36</v>
      </c>
      <c r="B21" s="88">
        <v>1032.9</v>
      </c>
      <c r="C21" s="88">
        <v>1042.9</v>
      </c>
      <c r="D21" s="88">
        <v>55.2</v>
      </c>
      <c r="E21" s="88">
        <v>55.9</v>
      </c>
      <c r="F21" s="89">
        <v>94.5</v>
      </c>
      <c r="G21" s="89">
        <v>88.3</v>
      </c>
      <c r="H21" s="88">
        <v>8.4</v>
      </c>
      <c r="I21" s="88">
        <v>7.8</v>
      </c>
    </row>
    <row r="22" spans="1:9" ht="15.75" customHeight="1">
      <c r="A22" s="87" t="s">
        <v>37</v>
      </c>
      <c r="B22" s="88">
        <v>492.1</v>
      </c>
      <c r="C22" s="88">
        <v>493.7</v>
      </c>
      <c r="D22" s="88">
        <v>57.1</v>
      </c>
      <c r="E22" s="88">
        <v>57.8</v>
      </c>
      <c r="F22" s="89">
        <v>58</v>
      </c>
      <c r="G22" s="89">
        <v>56.6</v>
      </c>
      <c r="H22" s="88">
        <v>10.5</v>
      </c>
      <c r="I22" s="88">
        <v>10.3</v>
      </c>
    </row>
    <row r="23" spans="1:9" ht="15.75" customHeight="1">
      <c r="A23" s="87" t="s">
        <v>38</v>
      </c>
      <c r="B23" s="88">
        <v>977.3</v>
      </c>
      <c r="C23" s="88">
        <v>982.6</v>
      </c>
      <c r="D23" s="88">
        <v>55.5</v>
      </c>
      <c r="E23" s="88">
        <v>56</v>
      </c>
      <c r="F23" s="89">
        <v>83.2</v>
      </c>
      <c r="G23" s="89">
        <v>78.7</v>
      </c>
      <c r="H23" s="88">
        <v>7.8</v>
      </c>
      <c r="I23" s="88">
        <v>7.4</v>
      </c>
    </row>
    <row r="24" spans="1:9" ht="15.75" customHeight="1">
      <c r="A24" s="87" t="s">
        <v>39</v>
      </c>
      <c r="B24" s="88">
        <v>570.3</v>
      </c>
      <c r="C24" s="88">
        <v>573</v>
      </c>
      <c r="D24" s="88">
        <v>53.6</v>
      </c>
      <c r="E24" s="88">
        <v>54.4</v>
      </c>
      <c r="F24" s="89">
        <v>81.8</v>
      </c>
      <c r="G24" s="89">
        <v>79.9</v>
      </c>
      <c r="H24" s="88">
        <v>12.5</v>
      </c>
      <c r="I24" s="88">
        <v>12.2</v>
      </c>
    </row>
    <row r="25" spans="1:9" ht="15.75" customHeight="1">
      <c r="A25" s="87" t="s">
        <v>40</v>
      </c>
      <c r="B25" s="88">
        <v>462.5</v>
      </c>
      <c r="C25" s="88">
        <v>465.3</v>
      </c>
      <c r="D25" s="88">
        <v>55.3</v>
      </c>
      <c r="E25" s="88">
        <v>55.8</v>
      </c>
      <c r="F25" s="89">
        <v>58.8</v>
      </c>
      <c r="G25" s="89">
        <v>56.4</v>
      </c>
      <c r="H25" s="88">
        <v>11.3</v>
      </c>
      <c r="I25" s="88">
        <v>10.8</v>
      </c>
    </row>
    <row r="26" spans="1:9" ht="15.75" customHeight="1">
      <c r="A26" s="87" t="s">
        <v>41</v>
      </c>
      <c r="B26" s="88">
        <v>445.3</v>
      </c>
      <c r="C26" s="88">
        <v>453</v>
      </c>
      <c r="D26" s="88">
        <v>53.1</v>
      </c>
      <c r="E26" s="88">
        <v>54.5</v>
      </c>
      <c r="F26" s="89">
        <v>50.7</v>
      </c>
      <c r="G26" s="89">
        <v>49</v>
      </c>
      <c r="H26" s="88">
        <v>10.2</v>
      </c>
      <c r="I26" s="88">
        <v>9.8</v>
      </c>
    </row>
    <row r="27" spans="1:9" ht="15.75" customHeight="1">
      <c r="A27" s="87" t="s">
        <v>42</v>
      </c>
      <c r="B27" s="88">
        <v>383.1</v>
      </c>
      <c r="C27" s="88">
        <v>392</v>
      </c>
      <c r="D27" s="88">
        <v>49</v>
      </c>
      <c r="E27" s="88">
        <v>50.3</v>
      </c>
      <c r="F27" s="89">
        <v>60</v>
      </c>
      <c r="G27" s="89">
        <v>56.8</v>
      </c>
      <c r="H27" s="88">
        <v>13.5</v>
      </c>
      <c r="I27" s="88">
        <v>12.7</v>
      </c>
    </row>
    <row r="28" spans="1:9" ht="15.75" customHeight="1">
      <c r="A28" s="87" t="s">
        <v>43</v>
      </c>
      <c r="B28" s="88">
        <v>1221.5</v>
      </c>
      <c r="C28" s="88">
        <v>1240.5</v>
      </c>
      <c r="D28" s="88">
        <v>59.3</v>
      </c>
      <c r="E28" s="88">
        <v>60.5</v>
      </c>
      <c r="F28" s="89">
        <v>87.7</v>
      </c>
      <c r="G28" s="89">
        <v>79.3</v>
      </c>
      <c r="H28" s="88">
        <v>6.7</v>
      </c>
      <c r="I28" s="88">
        <v>6</v>
      </c>
    </row>
    <row r="29" spans="1:9" ht="15.75" customHeight="1">
      <c r="A29" s="87" t="s">
        <v>44</v>
      </c>
      <c r="B29" s="88">
        <v>430.8</v>
      </c>
      <c r="C29" s="88">
        <v>432.9</v>
      </c>
      <c r="D29" s="88">
        <v>54.7</v>
      </c>
      <c r="E29" s="88">
        <v>55.5</v>
      </c>
      <c r="F29" s="89">
        <v>59.2</v>
      </c>
      <c r="G29" s="89">
        <v>57.5</v>
      </c>
      <c r="H29" s="88">
        <v>12.1</v>
      </c>
      <c r="I29" s="88">
        <v>11.7</v>
      </c>
    </row>
    <row r="30" spans="1:9" ht="15.75" customHeight="1">
      <c r="A30" s="87" t="s">
        <v>45</v>
      </c>
      <c r="B30" s="88">
        <v>496.9</v>
      </c>
      <c r="C30" s="88">
        <v>501.8</v>
      </c>
      <c r="D30" s="88">
        <v>52.7</v>
      </c>
      <c r="E30" s="88">
        <v>53.7</v>
      </c>
      <c r="F30" s="89">
        <v>61.4</v>
      </c>
      <c r="G30" s="89">
        <v>58.5</v>
      </c>
      <c r="H30" s="88">
        <v>11</v>
      </c>
      <c r="I30" s="88">
        <v>10.4</v>
      </c>
    </row>
    <row r="31" spans="1:9" ht="15.75" customHeight="1">
      <c r="A31" s="87" t="s">
        <v>46</v>
      </c>
      <c r="B31" s="88">
        <v>504.8</v>
      </c>
      <c r="C31" s="88">
        <v>507.7</v>
      </c>
      <c r="D31" s="88">
        <v>55.2</v>
      </c>
      <c r="E31" s="88">
        <v>56</v>
      </c>
      <c r="F31" s="89">
        <v>59.6</v>
      </c>
      <c r="G31" s="89">
        <v>57.4</v>
      </c>
      <c r="H31" s="88">
        <v>10.6</v>
      </c>
      <c r="I31" s="88">
        <v>10.2</v>
      </c>
    </row>
    <row r="32" spans="1:9" ht="15.75" customHeight="1">
      <c r="A32" s="87" t="s">
        <v>47</v>
      </c>
      <c r="B32" s="88">
        <v>371.1</v>
      </c>
      <c r="C32" s="88">
        <v>374.3</v>
      </c>
      <c r="D32" s="88">
        <v>55.4</v>
      </c>
      <c r="E32" s="88">
        <v>55.9</v>
      </c>
      <c r="F32" s="89">
        <v>36.8</v>
      </c>
      <c r="G32" s="89">
        <v>36</v>
      </c>
      <c r="H32" s="88">
        <v>9</v>
      </c>
      <c r="I32" s="88">
        <v>8.8</v>
      </c>
    </row>
    <row r="33" spans="1:9" ht="15.75" customHeight="1">
      <c r="A33" s="87" t="s">
        <v>48</v>
      </c>
      <c r="B33" s="88">
        <v>410.3</v>
      </c>
      <c r="C33" s="88">
        <v>414.9</v>
      </c>
      <c r="D33" s="88">
        <v>54</v>
      </c>
      <c r="E33" s="88">
        <v>55.3</v>
      </c>
      <c r="F33" s="89">
        <v>56</v>
      </c>
      <c r="G33" s="89">
        <v>52.6</v>
      </c>
      <c r="H33" s="88">
        <v>12</v>
      </c>
      <c r="I33" s="88">
        <v>11.3</v>
      </c>
    </row>
    <row r="34" spans="1:9" ht="15.75" customHeight="1">
      <c r="A34" s="87" t="s">
        <v>49</v>
      </c>
      <c r="B34" s="88">
        <v>1328.8</v>
      </c>
      <c r="C34" s="88">
        <v>1340.2</v>
      </c>
      <c r="D34" s="88">
        <v>60.5</v>
      </c>
      <c r="E34" s="88">
        <v>61.3</v>
      </c>
      <c r="F34" s="89">
        <v>110.3</v>
      </c>
      <c r="G34" s="89">
        <v>104.2</v>
      </c>
      <c r="H34" s="88">
        <v>7.7</v>
      </c>
      <c r="I34" s="88">
        <v>7.2</v>
      </c>
    </row>
    <row r="35" spans="1:9" ht="15.75">
      <c r="A35" s="90"/>
      <c r="B35" s="91"/>
      <c r="C35" s="92"/>
      <c r="D35" s="90"/>
      <c r="E35" s="90"/>
      <c r="F35" s="90"/>
      <c r="G35" s="90"/>
      <c r="H35" s="90"/>
      <c r="I35" s="90"/>
    </row>
    <row r="36" spans="1:9" ht="15">
      <c r="A36" s="90"/>
      <c r="C36" s="90"/>
      <c r="D36" s="90"/>
      <c r="E36" s="90"/>
      <c r="F36" s="90"/>
      <c r="G36" s="90"/>
      <c r="H36" s="90"/>
      <c r="I36" s="90"/>
    </row>
    <row r="37" spans="1:9" ht="12.75">
      <c r="A37" s="91"/>
      <c r="C37" s="91"/>
      <c r="D37" s="91"/>
      <c r="E37" s="91"/>
      <c r="F37" s="91"/>
      <c r="G37" s="91"/>
      <c r="H37" s="91"/>
      <c r="I37" s="91"/>
    </row>
    <row r="38" spans="1:9" ht="12.75">
      <c r="A38" s="91"/>
      <c r="C38" s="91"/>
      <c r="D38" s="91"/>
      <c r="E38" s="91"/>
      <c r="F38" s="91"/>
      <c r="G38" s="91"/>
      <c r="H38" s="91"/>
      <c r="I38" s="91"/>
    </row>
  </sheetData>
  <sheetProtection/>
  <mergeCells count="14">
    <mergeCell ref="B6:C6"/>
    <mergeCell ref="D6:E6"/>
    <mergeCell ref="F6:G6"/>
    <mergeCell ref="H6:I6"/>
    <mergeCell ref="A1:I1"/>
    <mergeCell ref="A2:I2"/>
    <mergeCell ref="A3:I3"/>
    <mergeCell ref="A4:I4"/>
    <mergeCell ref="B8:C8"/>
    <mergeCell ref="D8:E8"/>
    <mergeCell ref="F8:G8"/>
    <mergeCell ref="H8:I8"/>
    <mergeCell ref="F5:I5"/>
    <mergeCell ref="A6:A7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36"/>
  <sheetViews>
    <sheetView view="pageBreakPreview" zoomScale="75" zoomScaleNormal="85" zoomScaleSheetLayoutView="75" zoomScalePageLayoutView="0" workbookViewId="0" topLeftCell="B1">
      <pane xSplit="1" ySplit="5" topLeftCell="C6" activePane="bottomRight" state="frozen"/>
      <selection pane="topLeft" activeCell="T9" sqref="T9"/>
      <selection pane="topRight" activeCell="T9" sqref="T9"/>
      <selection pane="bottomLeft" activeCell="T9" sqref="T9"/>
      <selection pane="bottomRight" activeCell="C12" sqref="C12"/>
    </sheetView>
  </sheetViews>
  <sheetFormatPr defaultColWidth="9.140625" defaultRowHeight="15"/>
  <cols>
    <col min="1" max="1" width="1.28515625" style="112" hidden="1" customWidth="1"/>
    <col min="2" max="2" width="27.140625" style="112" customWidth="1"/>
    <col min="3" max="3" width="18.57421875" style="112" customWidth="1"/>
    <col min="4" max="4" width="18.421875" style="112" customWidth="1"/>
    <col min="5" max="5" width="17.57421875" style="112" customWidth="1"/>
    <col min="6" max="6" width="16.7109375" style="112" customWidth="1"/>
    <col min="7" max="7" width="9.140625" style="112" customWidth="1"/>
    <col min="8" max="10" width="0" style="112" hidden="1" customWidth="1"/>
    <col min="11" max="16384" width="9.140625" style="112" customWidth="1"/>
  </cols>
  <sheetData>
    <row r="1" spans="1:6" s="94" customFormat="1" ht="42" customHeight="1">
      <c r="A1" s="222" t="s">
        <v>128</v>
      </c>
      <c r="B1" s="222"/>
      <c r="C1" s="222"/>
      <c r="D1" s="222"/>
      <c r="E1" s="222"/>
      <c r="F1" s="222"/>
    </row>
    <row r="2" spans="1:6" s="94" customFormat="1" ht="16.5" customHeight="1">
      <c r="A2" s="95"/>
      <c r="B2" s="95"/>
      <c r="C2" s="95"/>
      <c r="D2" s="95"/>
      <c r="E2" s="95"/>
      <c r="F2" s="96" t="s">
        <v>97</v>
      </c>
    </row>
    <row r="3" spans="1:6" s="94" customFormat="1" ht="24.75" customHeight="1">
      <c r="A3" s="95"/>
      <c r="B3" s="223"/>
      <c r="C3" s="224" t="s">
        <v>147</v>
      </c>
      <c r="D3" s="224" t="s">
        <v>148</v>
      </c>
      <c r="E3" s="225" t="s">
        <v>98</v>
      </c>
      <c r="F3" s="225"/>
    </row>
    <row r="4" spans="1:6" s="94" customFormat="1" ht="29.25" customHeight="1">
      <c r="A4" s="97"/>
      <c r="B4" s="223"/>
      <c r="C4" s="224"/>
      <c r="D4" s="224"/>
      <c r="E4" s="98" t="s">
        <v>3</v>
      </c>
      <c r="F4" s="99" t="s">
        <v>99</v>
      </c>
    </row>
    <row r="5" spans="2:6" s="100" customFormat="1" ht="19.5" customHeight="1">
      <c r="B5" s="101" t="s">
        <v>24</v>
      </c>
      <c r="C5" s="102">
        <v>1</v>
      </c>
      <c r="D5" s="103">
        <v>2</v>
      </c>
      <c r="E5" s="102">
        <v>3</v>
      </c>
      <c r="F5" s="103">
        <v>4</v>
      </c>
    </row>
    <row r="6" spans="2:10" s="104" customFormat="1" ht="27.75" customHeight="1">
      <c r="B6" s="189" t="s">
        <v>137</v>
      </c>
      <c r="C6" s="190">
        <f>SUM(C7:C36)</f>
        <v>2094</v>
      </c>
      <c r="D6" s="190">
        <f>SUM(D7:D36)</f>
        <v>2685</v>
      </c>
      <c r="E6" s="191">
        <f>ROUND(D6/C6*100,1)</f>
        <v>128.2</v>
      </c>
      <c r="F6" s="190">
        <f aca="true" t="shared" si="0" ref="F6:F36">D6-C6</f>
        <v>591</v>
      </c>
      <c r="I6" s="105"/>
      <c r="J6" s="105"/>
    </row>
    <row r="7" spans="2:10" s="106" customFormat="1" ht="23.25" customHeight="1">
      <c r="B7" s="167" t="s">
        <v>165</v>
      </c>
      <c r="C7" s="110">
        <v>82</v>
      </c>
      <c r="D7" s="110">
        <v>1</v>
      </c>
      <c r="E7" s="111">
        <f aca="true" t="shared" si="1" ref="E7:E36">ROUND(D7/C7*100,1)</f>
        <v>1.2</v>
      </c>
      <c r="F7" s="110">
        <f t="shared" si="0"/>
        <v>-81</v>
      </c>
      <c r="H7" s="107">
        <f>ROUND(D7/$D$6*100,1)</f>
        <v>0</v>
      </c>
      <c r="I7" s="108">
        <f>ROUND(C7/1000,1)</f>
        <v>0.1</v>
      </c>
      <c r="J7" s="108">
        <f>ROUND(D7/1000,1)</f>
        <v>0</v>
      </c>
    </row>
    <row r="8" spans="2:10" s="106" customFormat="1" ht="23.25" customHeight="1">
      <c r="B8" s="167" t="s">
        <v>166</v>
      </c>
      <c r="C8" s="110">
        <v>9</v>
      </c>
      <c r="D8" s="110">
        <v>0</v>
      </c>
      <c r="E8" s="111">
        <f t="shared" si="1"/>
        <v>0</v>
      </c>
      <c r="F8" s="110">
        <f t="shared" si="0"/>
        <v>-9</v>
      </c>
      <c r="H8" s="107">
        <f aca="true" t="shared" si="2" ref="H8:H31">ROUND(D8/$D$6*100,1)</f>
        <v>0</v>
      </c>
      <c r="I8" s="108">
        <f aca="true" t="shared" si="3" ref="I8:J31">ROUND(C8/1000,1)</f>
        <v>0</v>
      </c>
      <c r="J8" s="108">
        <f t="shared" si="3"/>
        <v>0</v>
      </c>
    </row>
    <row r="9" spans="2:10" s="106" customFormat="1" ht="23.25" customHeight="1">
      <c r="B9" s="167" t="s">
        <v>167</v>
      </c>
      <c r="C9" s="110">
        <v>0</v>
      </c>
      <c r="D9" s="110">
        <v>71</v>
      </c>
      <c r="E9" s="111"/>
      <c r="F9" s="110">
        <f t="shared" si="0"/>
        <v>71</v>
      </c>
      <c r="H9" s="109">
        <f t="shared" si="2"/>
        <v>2.6</v>
      </c>
      <c r="I9" s="108">
        <f t="shared" si="3"/>
        <v>0</v>
      </c>
      <c r="J9" s="108">
        <f t="shared" si="3"/>
        <v>0.1</v>
      </c>
    </row>
    <row r="10" spans="2:10" s="106" customFormat="1" ht="23.25" customHeight="1">
      <c r="B10" s="167" t="s">
        <v>168</v>
      </c>
      <c r="C10" s="110">
        <v>93</v>
      </c>
      <c r="D10" s="110">
        <v>5</v>
      </c>
      <c r="E10" s="111">
        <f t="shared" si="1"/>
        <v>5.4</v>
      </c>
      <c r="F10" s="110">
        <f t="shared" si="0"/>
        <v>-88</v>
      </c>
      <c r="H10" s="107">
        <f t="shared" si="2"/>
        <v>0.2</v>
      </c>
      <c r="I10" s="108">
        <f t="shared" si="3"/>
        <v>0.1</v>
      </c>
      <c r="J10" s="108">
        <f t="shared" si="3"/>
        <v>0</v>
      </c>
    </row>
    <row r="11" spans="2:10" s="106" customFormat="1" ht="23.25" customHeight="1">
      <c r="B11" s="167" t="s">
        <v>169</v>
      </c>
      <c r="C11" s="110">
        <v>221</v>
      </c>
      <c r="D11" s="110">
        <v>49</v>
      </c>
      <c r="E11" s="111">
        <f t="shared" si="1"/>
        <v>22.2</v>
      </c>
      <c r="F11" s="110">
        <f t="shared" si="0"/>
        <v>-172</v>
      </c>
      <c r="H11" s="109">
        <f t="shared" si="2"/>
        <v>1.8</v>
      </c>
      <c r="I11" s="108">
        <f t="shared" si="3"/>
        <v>0.2</v>
      </c>
      <c r="J11" s="108">
        <f t="shared" si="3"/>
        <v>0</v>
      </c>
    </row>
    <row r="12" spans="2:10" s="106" customFormat="1" ht="23.25" customHeight="1">
      <c r="B12" s="167" t="s">
        <v>129</v>
      </c>
      <c r="C12" s="110">
        <v>21</v>
      </c>
      <c r="D12" s="110">
        <v>115</v>
      </c>
      <c r="E12" s="111" t="s">
        <v>141</v>
      </c>
      <c r="F12" s="110">
        <f t="shared" si="0"/>
        <v>94</v>
      </c>
      <c r="H12" s="107">
        <f t="shared" si="2"/>
        <v>4.3</v>
      </c>
      <c r="I12" s="108">
        <f t="shared" si="3"/>
        <v>0</v>
      </c>
      <c r="J12" s="108">
        <f t="shared" si="3"/>
        <v>0.1</v>
      </c>
    </row>
    <row r="13" spans="2:10" s="106" customFormat="1" ht="23.25" customHeight="1">
      <c r="B13" s="167" t="s">
        <v>170</v>
      </c>
      <c r="C13" s="110">
        <v>188</v>
      </c>
      <c r="D13" s="110">
        <v>193</v>
      </c>
      <c r="E13" s="111">
        <f t="shared" si="1"/>
        <v>102.7</v>
      </c>
      <c r="F13" s="110">
        <f t="shared" si="0"/>
        <v>5</v>
      </c>
      <c r="H13" s="107">
        <f t="shared" si="2"/>
        <v>7.2</v>
      </c>
      <c r="I13" s="108">
        <f t="shared" si="3"/>
        <v>0.2</v>
      </c>
      <c r="J13" s="108">
        <f t="shared" si="3"/>
        <v>0.2</v>
      </c>
    </row>
    <row r="14" spans="2:10" s="106" customFormat="1" ht="23.25" customHeight="1">
      <c r="B14" s="167" t="s">
        <v>171</v>
      </c>
      <c r="C14" s="110">
        <v>14</v>
      </c>
      <c r="D14" s="110">
        <v>28</v>
      </c>
      <c r="E14" s="111">
        <f t="shared" si="1"/>
        <v>200</v>
      </c>
      <c r="F14" s="110">
        <f t="shared" si="0"/>
        <v>14</v>
      </c>
      <c r="H14" s="107">
        <f t="shared" si="2"/>
        <v>1</v>
      </c>
      <c r="I14" s="108">
        <f t="shared" si="3"/>
        <v>0</v>
      </c>
      <c r="J14" s="108">
        <f t="shared" si="3"/>
        <v>0</v>
      </c>
    </row>
    <row r="15" spans="2:10" s="106" customFormat="1" ht="23.25" customHeight="1">
      <c r="B15" s="167" t="s">
        <v>172</v>
      </c>
      <c r="C15" s="110">
        <v>23</v>
      </c>
      <c r="D15" s="110">
        <v>18</v>
      </c>
      <c r="E15" s="111">
        <f t="shared" si="1"/>
        <v>78.3</v>
      </c>
      <c r="F15" s="110">
        <f t="shared" si="0"/>
        <v>-5</v>
      </c>
      <c r="H15" s="107">
        <f t="shared" si="2"/>
        <v>0.7</v>
      </c>
      <c r="I15" s="108">
        <f t="shared" si="3"/>
        <v>0</v>
      </c>
      <c r="J15" s="108">
        <f t="shared" si="3"/>
        <v>0</v>
      </c>
    </row>
    <row r="16" spans="2:10" s="106" customFormat="1" ht="23.25" customHeight="1">
      <c r="B16" s="167" t="s">
        <v>130</v>
      </c>
      <c r="C16" s="110">
        <v>49</v>
      </c>
      <c r="D16" s="110">
        <v>0</v>
      </c>
      <c r="E16" s="111">
        <f t="shared" si="1"/>
        <v>0</v>
      </c>
      <c r="F16" s="110">
        <f t="shared" si="0"/>
        <v>-49</v>
      </c>
      <c r="H16" s="107">
        <f t="shared" si="2"/>
        <v>0</v>
      </c>
      <c r="I16" s="108">
        <f t="shared" si="3"/>
        <v>0</v>
      </c>
      <c r="J16" s="108">
        <f t="shared" si="3"/>
        <v>0</v>
      </c>
    </row>
    <row r="17" spans="2:10" s="106" customFormat="1" ht="23.25" customHeight="1">
      <c r="B17" s="167" t="s">
        <v>173</v>
      </c>
      <c r="C17" s="110">
        <v>30</v>
      </c>
      <c r="D17" s="110">
        <v>69</v>
      </c>
      <c r="E17" s="111">
        <f t="shared" si="1"/>
        <v>230</v>
      </c>
      <c r="F17" s="110">
        <f t="shared" si="0"/>
        <v>39</v>
      </c>
      <c r="H17" s="107">
        <f t="shared" si="2"/>
        <v>2.6</v>
      </c>
      <c r="I17" s="108">
        <f t="shared" si="3"/>
        <v>0</v>
      </c>
      <c r="J17" s="108">
        <f t="shared" si="3"/>
        <v>0.1</v>
      </c>
    </row>
    <row r="18" spans="2:10" s="106" customFormat="1" ht="23.25" customHeight="1">
      <c r="B18" s="167" t="s">
        <v>131</v>
      </c>
      <c r="C18" s="110">
        <v>37</v>
      </c>
      <c r="D18" s="110">
        <v>92</v>
      </c>
      <c r="E18" s="111">
        <f t="shared" si="1"/>
        <v>248.6</v>
      </c>
      <c r="F18" s="110">
        <f t="shared" si="0"/>
        <v>55</v>
      </c>
      <c r="H18" s="109">
        <f t="shared" si="2"/>
        <v>3.4</v>
      </c>
      <c r="I18" s="108">
        <f t="shared" si="3"/>
        <v>0</v>
      </c>
      <c r="J18" s="108">
        <f t="shared" si="3"/>
        <v>0.1</v>
      </c>
    </row>
    <row r="19" spans="2:10" s="106" customFormat="1" ht="23.25" customHeight="1">
      <c r="B19" s="167" t="s">
        <v>174</v>
      </c>
      <c r="C19" s="110">
        <v>8</v>
      </c>
      <c r="D19" s="110">
        <v>0</v>
      </c>
      <c r="E19" s="111">
        <f t="shared" si="1"/>
        <v>0</v>
      </c>
      <c r="F19" s="110">
        <f t="shared" si="0"/>
        <v>-8</v>
      </c>
      <c r="H19" s="109">
        <f t="shared" si="2"/>
        <v>0</v>
      </c>
      <c r="I19" s="108">
        <f t="shared" si="3"/>
        <v>0</v>
      </c>
      <c r="J19" s="108">
        <f t="shared" si="3"/>
        <v>0</v>
      </c>
    </row>
    <row r="20" spans="2:10" s="106" customFormat="1" ht="23.25" customHeight="1">
      <c r="B20" s="167" t="s">
        <v>175</v>
      </c>
      <c r="C20" s="110">
        <v>78</v>
      </c>
      <c r="D20" s="110">
        <v>43</v>
      </c>
      <c r="E20" s="111">
        <f t="shared" si="1"/>
        <v>55.1</v>
      </c>
      <c r="F20" s="110">
        <f t="shared" si="0"/>
        <v>-35</v>
      </c>
      <c r="H20" s="109">
        <f t="shared" si="2"/>
        <v>1.6</v>
      </c>
      <c r="I20" s="108">
        <f t="shared" si="3"/>
        <v>0.1</v>
      </c>
      <c r="J20" s="108">
        <f t="shared" si="3"/>
        <v>0</v>
      </c>
    </row>
    <row r="21" spans="2:10" s="106" customFormat="1" ht="23.25" customHeight="1">
      <c r="B21" s="167" t="s">
        <v>176</v>
      </c>
      <c r="C21" s="110">
        <v>23</v>
      </c>
      <c r="D21" s="110">
        <v>0</v>
      </c>
      <c r="E21" s="111">
        <f t="shared" si="1"/>
        <v>0</v>
      </c>
      <c r="F21" s="110">
        <f t="shared" si="0"/>
        <v>-23</v>
      </c>
      <c r="H21" s="107">
        <f t="shared" si="2"/>
        <v>0</v>
      </c>
      <c r="I21" s="108">
        <f t="shared" si="3"/>
        <v>0</v>
      </c>
      <c r="J21" s="108">
        <f t="shared" si="3"/>
        <v>0</v>
      </c>
    </row>
    <row r="22" spans="2:10" s="106" customFormat="1" ht="23.25" customHeight="1">
      <c r="B22" s="167" t="s">
        <v>132</v>
      </c>
      <c r="C22" s="110">
        <v>0</v>
      </c>
      <c r="D22" s="110">
        <v>0</v>
      </c>
      <c r="E22" s="111"/>
      <c r="F22" s="110">
        <f t="shared" si="0"/>
        <v>0</v>
      </c>
      <c r="H22" s="107">
        <f t="shared" si="2"/>
        <v>0</v>
      </c>
      <c r="I22" s="108">
        <f t="shared" si="3"/>
        <v>0</v>
      </c>
      <c r="J22" s="108">
        <f t="shared" si="3"/>
        <v>0</v>
      </c>
    </row>
    <row r="23" spans="2:10" s="106" customFormat="1" ht="23.25" customHeight="1">
      <c r="B23" s="167" t="s">
        <v>177</v>
      </c>
      <c r="C23" s="110">
        <v>0</v>
      </c>
      <c r="D23" s="110">
        <v>0</v>
      </c>
      <c r="E23" s="111"/>
      <c r="F23" s="110">
        <f t="shared" si="0"/>
        <v>0</v>
      </c>
      <c r="H23" s="107">
        <f t="shared" si="2"/>
        <v>0</v>
      </c>
      <c r="I23" s="108">
        <f t="shared" si="3"/>
        <v>0</v>
      </c>
      <c r="J23" s="108">
        <f t="shared" si="3"/>
        <v>0</v>
      </c>
    </row>
    <row r="24" spans="2:10" s="106" customFormat="1" ht="23.25" customHeight="1">
      <c r="B24" s="167" t="s">
        <v>133</v>
      </c>
      <c r="C24" s="110">
        <v>22</v>
      </c>
      <c r="D24" s="110">
        <v>168</v>
      </c>
      <c r="E24" s="111" t="s">
        <v>149</v>
      </c>
      <c r="F24" s="110">
        <f t="shared" si="0"/>
        <v>146</v>
      </c>
      <c r="H24" s="107">
        <f t="shared" si="2"/>
        <v>6.3</v>
      </c>
      <c r="I24" s="108">
        <f t="shared" si="3"/>
        <v>0</v>
      </c>
      <c r="J24" s="108">
        <f t="shared" si="3"/>
        <v>0.2</v>
      </c>
    </row>
    <row r="25" spans="2:10" s="106" customFormat="1" ht="23.25" customHeight="1">
      <c r="B25" s="167" t="s">
        <v>134</v>
      </c>
      <c r="C25" s="110">
        <v>36</v>
      </c>
      <c r="D25" s="110">
        <v>31</v>
      </c>
      <c r="E25" s="111">
        <f t="shared" si="1"/>
        <v>86.1</v>
      </c>
      <c r="F25" s="110">
        <f t="shared" si="0"/>
        <v>-5</v>
      </c>
      <c r="H25" s="107">
        <f t="shared" si="2"/>
        <v>1.2</v>
      </c>
      <c r="I25" s="108">
        <f t="shared" si="3"/>
        <v>0</v>
      </c>
      <c r="J25" s="108">
        <f t="shared" si="3"/>
        <v>0</v>
      </c>
    </row>
    <row r="26" spans="2:10" s="106" customFormat="1" ht="23.25" customHeight="1">
      <c r="B26" s="167" t="s">
        <v>178</v>
      </c>
      <c r="C26" s="110">
        <v>0</v>
      </c>
      <c r="D26" s="110">
        <v>0</v>
      </c>
      <c r="E26" s="111"/>
      <c r="F26" s="110">
        <f t="shared" si="0"/>
        <v>0</v>
      </c>
      <c r="H26" s="107">
        <f t="shared" si="2"/>
        <v>0</v>
      </c>
      <c r="I26" s="108">
        <f t="shared" si="3"/>
        <v>0</v>
      </c>
      <c r="J26" s="108">
        <f t="shared" si="3"/>
        <v>0</v>
      </c>
    </row>
    <row r="27" spans="2:10" s="106" customFormat="1" ht="23.25" customHeight="1">
      <c r="B27" s="167" t="s">
        <v>179</v>
      </c>
      <c r="C27" s="110">
        <v>102</v>
      </c>
      <c r="D27" s="110">
        <v>41</v>
      </c>
      <c r="E27" s="111">
        <f t="shared" si="1"/>
        <v>40.2</v>
      </c>
      <c r="F27" s="110">
        <f t="shared" si="0"/>
        <v>-61</v>
      </c>
      <c r="H27" s="107">
        <f t="shared" si="2"/>
        <v>1.5</v>
      </c>
      <c r="I27" s="108">
        <f t="shared" si="3"/>
        <v>0.1</v>
      </c>
      <c r="J27" s="108">
        <f t="shared" si="3"/>
        <v>0</v>
      </c>
    </row>
    <row r="28" spans="2:10" s="106" customFormat="1" ht="23.25" customHeight="1">
      <c r="B28" s="167" t="s">
        <v>180</v>
      </c>
      <c r="C28" s="110">
        <v>66</v>
      </c>
      <c r="D28" s="110">
        <v>221</v>
      </c>
      <c r="E28" s="111">
        <f t="shared" si="1"/>
        <v>334.8</v>
      </c>
      <c r="F28" s="110">
        <f t="shared" si="0"/>
        <v>155</v>
      </c>
      <c r="H28" s="107">
        <f t="shared" si="2"/>
        <v>8.2</v>
      </c>
      <c r="I28" s="108">
        <f t="shared" si="3"/>
        <v>0.1</v>
      </c>
      <c r="J28" s="108">
        <f t="shared" si="3"/>
        <v>0.2</v>
      </c>
    </row>
    <row r="29" spans="2:10" s="106" customFormat="1" ht="23.25" customHeight="1">
      <c r="B29" s="167" t="s">
        <v>181</v>
      </c>
      <c r="C29" s="110">
        <v>20</v>
      </c>
      <c r="D29" s="110">
        <v>39</v>
      </c>
      <c r="E29" s="111">
        <f t="shared" si="1"/>
        <v>195</v>
      </c>
      <c r="F29" s="110">
        <f t="shared" si="0"/>
        <v>19</v>
      </c>
      <c r="H29" s="107">
        <f t="shared" si="2"/>
        <v>1.5</v>
      </c>
      <c r="I29" s="108">
        <f t="shared" si="3"/>
        <v>0</v>
      </c>
      <c r="J29" s="108">
        <f t="shared" si="3"/>
        <v>0</v>
      </c>
    </row>
    <row r="30" spans="2:10" s="106" customFormat="1" ht="23.25" customHeight="1">
      <c r="B30" s="167" t="s">
        <v>182</v>
      </c>
      <c r="C30" s="110">
        <v>38</v>
      </c>
      <c r="D30" s="110">
        <v>16</v>
      </c>
      <c r="E30" s="111">
        <f t="shared" si="1"/>
        <v>42.1</v>
      </c>
      <c r="F30" s="110">
        <f t="shared" si="0"/>
        <v>-22</v>
      </c>
      <c r="H30" s="107">
        <f t="shared" si="2"/>
        <v>0.6</v>
      </c>
      <c r="I30" s="108">
        <f t="shared" si="3"/>
        <v>0</v>
      </c>
      <c r="J30" s="108">
        <f t="shared" si="3"/>
        <v>0</v>
      </c>
    </row>
    <row r="31" spans="2:10" s="106" customFormat="1" ht="23.25" customHeight="1">
      <c r="B31" s="167" t="s">
        <v>135</v>
      </c>
      <c r="C31" s="110">
        <v>71</v>
      </c>
      <c r="D31" s="110">
        <v>25</v>
      </c>
      <c r="E31" s="111">
        <f t="shared" si="1"/>
        <v>35.2</v>
      </c>
      <c r="F31" s="110">
        <f t="shared" si="0"/>
        <v>-46</v>
      </c>
      <c r="H31" s="109">
        <f t="shared" si="2"/>
        <v>0.9</v>
      </c>
      <c r="I31" s="108">
        <f t="shared" si="3"/>
        <v>0.1</v>
      </c>
      <c r="J31" s="108">
        <f t="shared" si="3"/>
        <v>0</v>
      </c>
    </row>
    <row r="32" spans="2:6" ht="20.25">
      <c r="B32" s="167" t="s">
        <v>136</v>
      </c>
      <c r="C32" s="110">
        <v>9</v>
      </c>
      <c r="D32" s="110">
        <v>0</v>
      </c>
      <c r="E32" s="111">
        <f t="shared" si="1"/>
        <v>0</v>
      </c>
      <c r="F32" s="110">
        <f t="shared" si="0"/>
        <v>-9</v>
      </c>
    </row>
    <row r="33" spans="2:6" ht="20.25">
      <c r="B33" s="167" t="s">
        <v>183</v>
      </c>
      <c r="C33" s="110">
        <v>41</v>
      </c>
      <c r="D33" s="110">
        <v>24</v>
      </c>
      <c r="E33" s="111">
        <f t="shared" si="1"/>
        <v>58.5</v>
      </c>
      <c r="F33" s="110">
        <f t="shared" si="0"/>
        <v>-17</v>
      </c>
    </row>
    <row r="34" spans="2:6" ht="20.25">
      <c r="B34" s="167" t="s">
        <v>184</v>
      </c>
      <c r="C34" s="110">
        <v>23</v>
      </c>
      <c r="D34" s="110">
        <v>5</v>
      </c>
      <c r="E34" s="111">
        <f t="shared" si="1"/>
        <v>21.7</v>
      </c>
      <c r="F34" s="110">
        <f t="shared" si="0"/>
        <v>-18</v>
      </c>
    </row>
    <row r="35" spans="2:6" ht="20.25">
      <c r="B35" s="167" t="s">
        <v>185</v>
      </c>
      <c r="C35" s="110">
        <v>284</v>
      </c>
      <c r="D35" s="110">
        <v>989</v>
      </c>
      <c r="E35" s="111" t="s">
        <v>150</v>
      </c>
      <c r="F35" s="110">
        <f t="shared" si="0"/>
        <v>705</v>
      </c>
    </row>
    <row r="36" spans="2:6" ht="20.25">
      <c r="B36" s="167" t="s">
        <v>186</v>
      </c>
      <c r="C36" s="110">
        <v>506</v>
      </c>
      <c r="D36" s="110">
        <v>442</v>
      </c>
      <c r="E36" s="111">
        <f t="shared" si="1"/>
        <v>87.4</v>
      </c>
      <c r="F36" s="110">
        <f t="shared" si="0"/>
        <v>-64</v>
      </c>
    </row>
  </sheetData>
  <sheetProtection/>
  <mergeCells count="5">
    <mergeCell ref="A1:F1"/>
    <mergeCell ref="B3:B4"/>
    <mergeCell ref="C3:C4"/>
    <mergeCell ref="D3:D4"/>
    <mergeCell ref="E3:F3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5" zoomScaleSheetLayoutView="75" zoomScalePageLayoutView="0" workbookViewId="0" topLeftCell="A1">
      <selection activeCell="I7" sqref="I7"/>
    </sheetView>
  </sheetViews>
  <sheetFormatPr defaultColWidth="8.8515625" defaultRowHeight="15"/>
  <cols>
    <col min="1" max="1" width="45.57421875" style="47" customWidth="1"/>
    <col min="2" max="3" width="12.140625" style="47" customWidth="1"/>
    <col min="4" max="4" width="14.28125" style="47" customWidth="1"/>
    <col min="5" max="5" width="15.28125" style="47" customWidth="1"/>
    <col min="6" max="8" width="8.8515625" style="47" customWidth="1"/>
    <col min="9" max="9" width="43.00390625" style="47" customWidth="1"/>
    <col min="10" max="16384" width="8.8515625" style="47" customWidth="1"/>
  </cols>
  <sheetData>
    <row r="1" spans="1:5" s="42" customFormat="1" ht="41.25" customHeight="1">
      <c r="A1" s="226" t="s">
        <v>152</v>
      </c>
      <c r="B1" s="226"/>
      <c r="C1" s="226"/>
      <c r="D1" s="226"/>
      <c r="E1" s="226"/>
    </row>
    <row r="2" spans="1:5" s="42" customFormat="1" ht="18" customHeight="1">
      <c r="A2" s="227" t="s">
        <v>50</v>
      </c>
      <c r="B2" s="227"/>
      <c r="C2" s="227"/>
      <c r="D2" s="227"/>
      <c r="E2" s="227"/>
    </row>
    <row r="3" spans="1:5" s="44" customFormat="1" ht="17.25" customHeight="1">
      <c r="A3" s="43"/>
      <c r="B3" s="43"/>
      <c r="C3" s="43"/>
      <c r="D3" s="43"/>
      <c r="E3" s="166" t="s">
        <v>127</v>
      </c>
    </row>
    <row r="4" spans="1:5" s="44" customFormat="1" ht="21" customHeight="1">
      <c r="A4" s="228"/>
      <c r="B4" s="224" t="s">
        <v>147</v>
      </c>
      <c r="C4" s="224" t="s">
        <v>148</v>
      </c>
      <c r="D4" s="230" t="s">
        <v>98</v>
      </c>
      <c r="E4" s="230"/>
    </row>
    <row r="5" spans="1:5" s="44" customFormat="1" ht="35.25" customHeight="1">
      <c r="A5" s="229"/>
      <c r="B5" s="224"/>
      <c r="C5" s="224"/>
      <c r="D5" s="114" t="s">
        <v>100</v>
      </c>
      <c r="E5" s="203" t="s">
        <v>3</v>
      </c>
    </row>
    <row r="6" spans="1:5" s="45" customFormat="1" ht="30.75" customHeight="1">
      <c r="A6" s="204" t="s">
        <v>51</v>
      </c>
      <c r="B6" s="192">
        <f>SUM(B7:B25)</f>
        <v>2094</v>
      </c>
      <c r="C6" s="192">
        <f>SUM(C7:C25)</f>
        <v>2685</v>
      </c>
      <c r="D6" s="193">
        <f>C6-B6</f>
        <v>591</v>
      </c>
      <c r="E6" s="205">
        <f>ROUND(C6/B6*100,1)</f>
        <v>128.2</v>
      </c>
    </row>
    <row r="7" spans="1:9" ht="39.75" customHeight="1">
      <c r="A7" s="206" t="s">
        <v>52</v>
      </c>
      <c r="B7" s="194">
        <v>96</v>
      </c>
      <c r="C7" s="196">
        <v>112</v>
      </c>
      <c r="D7" s="122">
        <f aca="true" t="shared" si="0" ref="D7:D25">C7-B7</f>
        <v>16</v>
      </c>
      <c r="E7" s="207">
        <f>ROUND(C7/B7*100,1)</f>
        <v>116.7</v>
      </c>
      <c r="F7" s="45"/>
      <c r="G7" s="46"/>
      <c r="I7" s="48"/>
    </row>
    <row r="8" spans="1:9" ht="44.25" customHeight="1">
      <c r="A8" s="206" t="s">
        <v>53</v>
      </c>
      <c r="B8" s="194">
        <v>114</v>
      </c>
      <c r="C8" s="196">
        <v>0</v>
      </c>
      <c r="D8" s="122">
        <f t="shared" si="0"/>
        <v>-114</v>
      </c>
      <c r="E8" s="207">
        <f aca="true" t="shared" si="1" ref="E8:E22">ROUND(C8/B8*100,1)</f>
        <v>0</v>
      </c>
      <c r="F8" s="45"/>
      <c r="G8" s="46"/>
      <c r="I8" s="48"/>
    </row>
    <row r="9" spans="1:9" s="49" customFormat="1" ht="21" customHeight="1">
      <c r="A9" s="206" t="s">
        <v>54</v>
      </c>
      <c r="B9" s="194">
        <v>52</v>
      </c>
      <c r="C9" s="196">
        <v>79</v>
      </c>
      <c r="D9" s="122">
        <f t="shared" si="0"/>
        <v>27</v>
      </c>
      <c r="E9" s="207">
        <f t="shared" si="1"/>
        <v>151.9</v>
      </c>
      <c r="F9" s="45"/>
      <c r="G9" s="46"/>
      <c r="H9" s="47"/>
      <c r="I9" s="48"/>
    </row>
    <row r="10" spans="1:11" ht="38.25" customHeight="1">
      <c r="A10" s="206" t="s">
        <v>55</v>
      </c>
      <c r="B10" s="194">
        <v>33</v>
      </c>
      <c r="C10" s="196">
        <v>0</v>
      </c>
      <c r="D10" s="122">
        <f t="shared" si="0"/>
        <v>-33</v>
      </c>
      <c r="E10" s="207">
        <f t="shared" si="1"/>
        <v>0</v>
      </c>
      <c r="F10" s="45"/>
      <c r="G10" s="46"/>
      <c r="I10" s="48"/>
      <c r="K10" s="50"/>
    </row>
    <row r="11" spans="1:9" ht="42" customHeight="1">
      <c r="A11" s="206" t="s">
        <v>56</v>
      </c>
      <c r="B11" s="194">
        <v>4</v>
      </c>
      <c r="C11" s="196">
        <v>0</v>
      </c>
      <c r="D11" s="122">
        <f t="shared" si="0"/>
        <v>-4</v>
      </c>
      <c r="E11" s="207">
        <f t="shared" si="1"/>
        <v>0</v>
      </c>
      <c r="F11" s="45"/>
      <c r="G11" s="46"/>
      <c r="I11" s="48"/>
    </row>
    <row r="12" spans="1:9" ht="19.5" customHeight="1">
      <c r="A12" s="206" t="s">
        <v>57</v>
      </c>
      <c r="B12" s="194">
        <v>12</v>
      </c>
      <c r="C12" s="196">
        <v>160</v>
      </c>
      <c r="D12" s="122">
        <f t="shared" si="0"/>
        <v>148</v>
      </c>
      <c r="E12" s="207" t="s">
        <v>153</v>
      </c>
      <c r="F12" s="45"/>
      <c r="G12" s="46"/>
      <c r="I12" s="115"/>
    </row>
    <row r="13" spans="1:9" ht="41.25" customHeight="1">
      <c r="A13" s="206" t="s">
        <v>58</v>
      </c>
      <c r="B13" s="194">
        <v>28</v>
      </c>
      <c r="C13" s="196">
        <v>5</v>
      </c>
      <c r="D13" s="122">
        <f t="shared" si="0"/>
        <v>-23</v>
      </c>
      <c r="E13" s="207">
        <f t="shared" si="1"/>
        <v>17.9</v>
      </c>
      <c r="F13" s="45"/>
      <c r="G13" s="46"/>
      <c r="I13" s="48"/>
    </row>
    <row r="14" spans="1:9" ht="41.25" customHeight="1">
      <c r="A14" s="206" t="s">
        <v>59</v>
      </c>
      <c r="B14" s="194">
        <v>97</v>
      </c>
      <c r="C14" s="196">
        <v>0</v>
      </c>
      <c r="D14" s="122">
        <f t="shared" si="0"/>
        <v>-97</v>
      </c>
      <c r="E14" s="207">
        <f t="shared" si="1"/>
        <v>0</v>
      </c>
      <c r="F14" s="45"/>
      <c r="G14" s="46"/>
      <c r="I14" s="48"/>
    </row>
    <row r="15" spans="1:9" ht="42" customHeight="1">
      <c r="A15" s="206" t="s">
        <v>60</v>
      </c>
      <c r="B15" s="194">
        <v>26</v>
      </c>
      <c r="C15" s="196">
        <v>0</v>
      </c>
      <c r="D15" s="122">
        <f t="shared" si="0"/>
        <v>-26</v>
      </c>
      <c r="E15" s="207">
        <f t="shared" si="1"/>
        <v>0</v>
      </c>
      <c r="F15" s="45"/>
      <c r="G15" s="46"/>
      <c r="I15" s="48"/>
    </row>
    <row r="16" spans="1:9" ht="23.25" customHeight="1">
      <c r="A16" s="206" t="s">
        <v>61</v>
      </c>
      <c r="B16" s="194">
        <v>0</v>
      </c>
      <c r="C16" s="196">
        <v>107</v>
      </c>
      <c r="D16" s="122">
        <f t="shared" si="0"/>
        <v>107</v>
      </c>
      <c r="E16" s="207"/>
      <c r="F16" s="45"/>
      <c r="G16" s="46"/>
      <c r="I16" s="48"/>
    </row>
    <row r="17" spans="1:9" ht="22.5" customHeight="1">
      <c r="A17" s="206" t="s">
        <v>62</v>
      </c>
      <c r="B17" s="195">
        <v>0</v>
      </c>
      <c r="C17" s="197">
        <v>0</v>
      </c>
      <c r="D17" s="122">
        <f t="shared" si="0"/>
        <v>0</v>
      </c>
      <c r="E17" s="207"/>
      <c r="F17" s="45"/>
      <c r="G17" s="46"/>
      <c r="I17" s="48"/>
    </row>
    <row r="18" spans="1:9" ht="22.5" customHeight="1">
      <c r="A18" s="206" t="s">
        <v>63</v>
      </c>
      <c r="B18" s="194">
        <v>23</v>
      </c>
      <c r="C18" s="196">
        <v>52</v>
      </c>
      <c r="D18" s="122">
        <f t="shared" si="0"/>
        <v>29</v>
      </c>
      <c r="E18" s="207">
        <f t="shared" si="1"/>
        <v>226.1</v>
      </c>
      <c r="F18" s="45"/>
      <c r="G18" s="46"/>
      <c r="I18" s="48"/>
    </row>
    <row r="19" spans="1:9" ht="38.25" customHeight="1">
      <c r="A19" s="206" t="s">
        <v>64</v>
      </c>
      <c r="B19" s="194">
        <v>6</v>
      </c>
      <c r="C19" s="196">
        <v>0</v>
      </c>
      <c r="D19" s="122">
        <f t="shared" si="0"/>
        <v>-6</v>
      </c>
      <c r="E19" s="207">
        <f t="shared" si="1"/>
        <v>0</v>
      </c>
      <c r="F19" s="45"/>
      <c r="G19" s="46"/>
      <c r="I19" s="116"/>
    </row>
    <row r="20" spans="1:9" ht="35.25" customHeight="1">
      <c r="A20" s="206" t="s">
        <v>65</v>
      </c>
      <c r="B20" s="194">
        <v>0</v>
      </c>
      <c r="C20" s="196">
        <v>0</v>
      </c>
      <c r="D20" s="122">
        <f t="shared" si="0"/>
        <v>0</v>
      </c>
      <c r="E20" s="207"/>
      <c r="F20" s="45"/>
      <c r="G20" s="46"/>
      <c r="I20" s="48"/>
    </row>
    <row r="21" spans="1:9" ht="41.25" customHeight="1">
      <c r="A21" s="206" t="s">
        <v>66</v>
      </c>
      <c r="B21" s="194">
        <v>1297</v>
      </c>
      <c r="C21" s="196">
        <v>1154</v>
      </c>
      <c r="D21" s="122">
        <f t="shared" si="0"/>
        <v>-143</v>
      </c>
      <c r="E21" s="207">
        <f t="shared" si="1"/>
        <v>89</v>
      </c>
      <c r="F21" s="45"/>
      <c r="G21" s="46"/>
      <c r="I21" s="48"/>
    </row>
    <row r="22" spans="1:9" ht="19.5" customHeight="1">
      <c r="A22" s="206" t="s">
        <v>67</v>
      </c>
      <c r="B22" s="194">
        <v>283</v>
      </c>
      <c r="C22" s="196">
        <v>430</v>
      </c>
      <c r="D22" s="122">
        <f t="shared" si="0"/>
        <v>147</v>
      </c>
      <c r="E22" s="207">
        <f t="shared" si="1"/>
        <v>151.9</v>
      </c>
      <c r="F22" s="45"/>
      <c r="G22" s="46"/>
      <c r="I22" s="48"/>
    </row>
    <row r="23" spans="1:9" ht="39" customHeight="1">
      <c r="A23" s="206" t="s">
        <v>68</v>
      </c>
      <c r="B23" s="194">
        <v>23</v>
      </c>
      <c r="C23" s="196">
        <v>564</v>
      </c>
      <c r="D23" s="122">
        <f t="shared" si="0"/>
        <v>541</v>
      </c>
      <c r="E23" s="207" t="s">
        <v>142</v>
      </c>
      <c r="F23" s="45"/>
      <c r="G23" s="46"/>
      <c r="I23" s="48"/>
    </row>
    <row r="24" spans="1:9" ht="38.25" customHeight="1">
      <c r="A24" s="206" t="s">
        <v>69</v>
      </c>
      <c r="B24" s="194">
        <v>0</v>
      </c>
      <c r="C24" s="196">
        <v>22</v>
      </c>
      <c r="D24" s="122">
        <f t="shared" si="0"/>
        <v>22</v>
      </c>
      <c r="E24" s="207"/>
      <c r="F24" s="45"/>
      <c r="G24" s="46"/>
      <c r="I24" s="48"/>
    </row>
    <row r="25" spans="1:9" ht="22.5" customHeight="1">
      <c r="A25" s="206" t="s">
        <v>70</v>
      </c>
      <c r="B25" s="194">
        <v>0</v>
      </c>
      <c r="C25" s="196">
        <v>0</v>
      </c>
      <c r="D25" s="122">
        <f t="shared" si="0"/>
        <v>0</v>
      </c>
      <c r="E25" s="207"/>
      <c r="F25" s="45"/>
      <c r="G25" s="46"/>
      <c r="I25" s="48"/>
    </row>
    <row r="26" spans="1:9" ht="18.75">
      <c r="A26" s="51"/>
      <c r="B26" s="202"/>
      <c r="C26" s="198"/>
      <c r="D26" s="51"/>
      <c r="E26" s="51"/>
      <c r="I26" s="48"/>
    </row>
    <row r="27" spans="1:5" ht="18.75">
      <c r="A27" s="51"/>
      <c r="B27" s="202"/>
      <c r="C27" s="198"/>
      <c r="D27" s="51"/>
      <c r="E27" s="51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G6" sqref="G6"/>
    </sheetView>
  </sheetViews>
  <sheetFormatPr defaultColWidth="8.8515625" defaultRowHeight="15"/>
  <cols>
    <col min="1" max="1" width="52.8515625" style="47" customWidth="1"/>
    <col min="2" max="2" width="21.28125" style="47" customWidth="1"/>
    <col min="3" max="3" width="20.7109375" style="47" customWidth="1"/>
    <col min="4" max="4" width="22.00390625" style="47" customWidth="1"/>
    <col min="5" max="5" width="21.57421875" style="47" customWidth="1"/>
    <col min="6" max="6" width="8.8515625" style="47" customWidth="1"/>
    <col min="7" max="7" width="10.8515625" style="47" bestFit="1" customWidth="1"/>
    <col min="8" max="16384" width="8.8515625" style="47" customWidth="1"/>
  </cols>
  <sheetData>
    <row r="1" spans="1:5" s="42" customFormat="1" ht="49.5" customHeight="1">
      <c r="A1" s="231" t="s">
        <v>151</v>
      </c>
      <c r="B1" s="231"/>
      <c r="C1" s="231"/>
      <c r="D1" s="231"/>
      <c r="E1" s="231"/>
    </row>
    <row r="2" spans="1:5" s="42" customFormat="1" ht="20.25" customHeight="1">
      <c r="A2" s="232" t="s">
        <v>71</v>
      </c>
      <c r="B2" s="232"/>
      <c r="C2" s="232"/>
      <c r="D2" s="232"/>
      <c r="E2" s="232"/>
    </row>
    <row r="3" spans="1:5" s="42" customFormat="1" ht="17.25" customHeight="1" thickBot="1">
      <c r="A3" s="113"/>
      <c r="B3" s="113"/>
      <c r="C3" s="113"/>
      <c r="D3" s="113"/>
      <c r="E3" s="165" t="s">
        <v>127</v>
      </c>
    </row>
    <row r="4" spans="1:5" s="44" customFormat="1" ht="25.5" customHeight="1">
      <c r="A4" s="233"/>
      <c r="B4" s="224" t="s">
        <v>147</v>
      </c>
      <c r="C4" s="224" t="s">
        <v>148</v>
      </c>
      <c r="D4" s="235" t="s">
        <v>98</v>
      </c>
      <c r="E4" s="236"/>
    </row>
    <row r="5" spans="1:5" s="44" customFormat="1" ht="37.5" customHeight="1">
      <c r="A5" s="234"/>
      <c r="B5" s="224"/>
      <c r="C5" s="224"/>
      <c r="D5" s="117" t="s">
        <v>100</v>
      </c>
      <c r="E5" s="118" t="s">
        <v>3</v>
      </c>
    </row>
    <row r="6" spans="1:7" s="52" customFormat="1" ht="34.5" customHeight="1">
      <c r="A6" s="170" t="s">
        <v>51</v>
      </c>
      <c r="B6" s="171">
        <f>SUM(B7:B15)</f>
        <v>2094</v>
      </c>
      <c r="C6" s="171">
        <f>SUM(C7:C15)</f>
        <v>2685</v>
      </c>
      <c r="D6" s="171">
        <f>C6-B6</f>
        <v>591</v>
      </c>
      <c r="E6" s="172">
        <f>ROUND(C6/B6*100,1)</f>
        <v>128.2</v>
      </c>
      <c r="G6" s="53"/>
    </row>
    <row r="7" spans="1:11" ht="51" customHeight="1">
      <c r="A7" s="119" t="s">
        <v>72</v>
      </c>
      <c r="B7" s="195">
        <v>692</v>
      </c>
      <c r="C7" s="197">
        <v>479</v>
      </c>
      <c r="D7" s="54">
        <f aca="true" t="shared" si="0" ref="D7:D15">C7-B7</f>
        <v>-213</v>
      </c>
      <c r="E7" s="120">
        <f aca="true" t="shared" si="1" ref="E7:E15">ROUND(C7/B7*100,1)</f>
        <v>69.2</v>
      </c>
      <c r="G7" s="53"/>
      <c r="H7" s="55"/>
      <c r="K7" s="55"/>
    </row>
    <row r="8" spans="1:11" ht="35.25" customHeight="1">
      <c r="A8" s="119" t="s">
        <v>73</v>
      </c>
      <c r="B8" s="194">
        <v>644</v>
      </c>
      <c r="C8" s="196">
        <v>999</v>
      </c>
      <c r="D8" s="54">
        <f t="shared" si="0"/>
        <v>355</v>
      </c>
      <c r="E8" s="120">
        <f t="shared" si="1"/>
        <v>155.1</v>
      </c>
      <c r="G8" s="53"/>
      <c r="H8" s="55"/>
      <c r="K8" s="55"/>
    </row>
    <row r="9" spans="1:11" s="49" customFormat="1" ht="25.5" customHeight="1">
      <c r="A9" s="119" t="s">
        <v>74</v>
      </c>
      <c r="B9" s="194">
        <v>274</v>
      </c>
      <c r="C9" s="196">
        <v>390</v>
      </c>
      <c r="D9" s="54">
        <f t="shared" si="0"/>
        <v>116</v>
      </c>
      <c r="E9" s="120">
        <f t="shared" si="1"/>
        <v>142.3</v>
      </c>
      <c r="F9" s="47"/>
      <c r="G9" s="53"/>
      <c r="H9" s="55"/>
      <c r="I9" s="47"/>
      <c r="K9" s="55"/>
    </row>
    <row r="10" spans="1:11" ht="36.75" customHeight="1">
      <c r="A10" s="119" t="s">
        <v>75</v>
      </c>
      <c r="B10" s="194">
        <v>40</v>
      </c>
      <c r="C10" s="196">
        <v>62</v>
      </c>
      <c r="D10" s="54">
        <f t="shared" si="0"/>
        <v>22</v>
      </c>
      <c r="E10" s="120">
        <f t="shared" si="1"/>
        <v>155</v>
      </c>
      <c r="G10" s="53"/>
      <c r="H10" s="55"/>
      <c r="K10" s="55"/>
    </row>
    <row r="11" spans="1:11" ht="28.5" customHeight="1">
      <c r="A11" s="119" t="s">
        <v>76</v>
      </c>
      <c r="B11" s="194">
        <v>83</v>
      </c>
      <c r="C11" s="196">
        <v>255</v>
      </c>
      <c r="D11" s="54">
        <f t="shared" si="0"/>
        <v>172</v>
      </c>
      <c r="E11" s="120" t="s">
        <v>154</v>
      </c>
      <c r="G11" s="53"/>
      <c r="H11" s="55"/>
      <c r="K11" s="55"/>
    </row>
    <row r="12" spans="1:11" ht="59.25" customHeight="1">
      <c r="A12" s="119" t="s">
        <v>77</v>
      </c>
      <c r="B12" s="194">
        <v>17</v>
      </c>
      <c r="C12" s="196">
        <v>2</v>
      </c>
      <c r="D12" s="54">
        <f t="shared" si="0"/>
        <v>-15</v>
      </c>
      <c r="E12" s="120">
        <f t="shared" si="1"/>
        <v>11.8</v>
      </c>
      <c r="G12" s="53"/>
      <c r="H12" s="55"/>
      <c r="K12" s="55"/>
    </row>
    <row r="13" spans="1:18" ht="30.75" customHeight="1">
      <c r="A13" s="119" t="s">
        <v>78</v>
      </c>
      <c r="B13" s="194">
        <v>55</v>
      </c>
      <c r="C13" s="196">
        <v>52</v>
      </c>
      <c r="D13" s="54">
        <f t="shared" si="0"/>
        <v>-3</v>
      </c>
      <c r="E13" s="120">
        <f t="shared" si="1"/>
        <v>94.5</v>
      </c>
      <c r="G13" s="53"/>
      <c r="H13" s="55"/>
      <c r="K13" s="55"/>
      <c r="R13" s="56"/>
    </row>
    <row r="14" spans="1:18" ht="75" customHeight="1">
      <c r="A14" s="119" t="s">
        <v>79</v>
      </c>
      <c r="B14" s="194">
        <v>141</v>
      </c>
      <c r="C14" s="196">
        <v>267</v>
      </c>
      <c r="D14" s="54">
        <f t="shared" si="0"/>
        <v>126</v>
      </c>
      <c r="E14" s="120">
        <f t="shared" si="1"/>
        <v>189.4</v>
      </c>
      <c r="G14" s="53"/>
      <c r="H14" s="55"/>
      <c r="K14" s="55"/>
      <c r="R14" s="56"/>
    </row>
    <row r="15" spans="1:18" ht="33" customHeight="1" thickBot="1">
      <c r="A15" s="121" t="s">
        <v>80</v>
      </c>
      <c r="B15" s="194">
        <v>148</v>
      </c>
      <c r="C15" s="196">
        <v>179</v>
      </c>
      <c r="D15" s="54">
        <f t="shared" si="0"/>
        <v>31</v>
      </c>
      <c r="E15" s="120">
        <f t="shared" si="1"/>
        <v>120.9</v>
      </c>
      <c r="G15" s="53"/>
      <c r="H15" s="55"/>
      <c r="K15" s="55"/>
      <c r="R15" s="56"/>
    </row>
    <row r="16" spans="1:18" ht="12.75">
      <c r="A16" s="51"/>
      <c r="B16" s="51"/>
      <c r="C16" s="51"/>
      <c r="D16" s="51"/>
      <c r="R16" s="56"/>
    </row>
    <row r="17" spans="1:18" ht="12.75">
      <c r="A17" s="51"/>
      <c r="B17" s="51"/>
      <c r="C17" s="51"/>
      <c r="D17" s="51"/>
      <c r="R17" s="56"/>
    </row>
    <row r="18" ht="12.75">
      <c r="R18" s="56"/>
    </row>
    <row r="19" ht="12.75">
      <c r="R19" s="56"/>
    </row>
    <row r="20" ht="12.75">
      <c r="R20" s="56"/>
    </row>
    <row r="21" ht="12.75">
      <c r="R21" s="56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0"/>
  <sheetViews>
    <sheetView tabSelected="1" view="pageBreakPreview" zoomScaleSheetLayoutView="100" zoomScalePageLayoutView="0" workbookViewId="0" topLeftCell="A1">
      <pane xSplit="1" ySplit="4" topLeftCell="B21" activePane="bottomRight" state="frozen"/>
      <selection pane="topLeft" activeCell="T9" sqref="T9"/>
      <selection pane="topRight" activeCell="T9" sqref="T9"/>
      <selection pane="bottomLeft" activeCell="T9" sqref="T9"/>
      <selection pane="bottomRight" activeCell="G26" sqref="G26"/>
    </sheetView>
  </sheetViews>
  <sheetFormatPr defaultColWidth="9.140625" defaultRowHeight="15"/>
  <cols>
    <col min="1" max="1" width="52.421875" style="1" customWidth="1"/>
    <col min="2" max="2" width="10.421875" style="1" customWidth="1"/>
    <col min="3" max="3" width="9.7109375" style="1" customWidth="1"/>
    <col min="4" max="4" width="9.28125" style="1" customWidth="1"/>
    <col min="5" max="5" width="10.85156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37" t="s">
        <v>111</v>
      </c>
      <c r="B1" s="237"/>
      <c r="C1" s="237"/>
      <c r="D1" s="237"/>
      <c r="E1" s="237"/>
    </row>
    <row r="2" spans="1:5" ht="27" customHeight="1">
      <c r="A2" s="238" t="s">
        <v>155</v>
      </c>
      <c r="B2" s="238"/>
      <c r="C2" s="238"/>
      <c r="D2" s="238"/>
      <c r="E2" s="238"/>
    </row>
    <row r="3" spans="1:6" ht="18" customHeight="1">
      <c r="A3" s="239" t="s">
        <v>0</v>
      </c>
      <c r="B3" s="239" t="s">
        <v>7</v>
      </c>
      <c r="C3" s="239" t="s">
        <v>146</v>
      </c>
      <c r="D3" s="240" t="s">
        <v>2</v>
      </c>
      <c r="E3" s="240"/>
      <c r="F3" s="2"/>
    </row>
    <row r="4" spans="1:6" ht="50.25" customHeight="1">
      <c r="A4" s="239"/>
      <c r="B4" s="239"/>
      <c r="C4" s="239"/>
      <c r="D4" s="41" t="s">
        <v>3</v>
      </c>
      <c r="E4" s="65" t="s">
        <v>109</v>
      </c>
      <c r="F4" s="2"/>
    </row>
    <row r="5" spans="1:6" ht="27.75" customHeight="1">
      <c r="A5" s="66" t="s">
        <v>115</v>
      </c>
      <c r="B5" s="60">
        <v>43416</v>
      </c>
      <c r="C5" s="60">
        <v>39386</v>
      </c>
      <c r="D5" s="58">
        <f aca="true" t="shared" si="0" ref="D5:D19">ROUND(C5/B5*100,1)</f>
        <v>90.7</v>
      </c>
      <c r="E5" s="126">
        <f aca="true" t="shared" si="1" ref="E5:E18">C5-B5</f>
        <v>-4030</v>
      </c>
      <c r="F5" s="1" t="s">
        <v>4</v>
      </c>
    </row>
    <row r="6" spans="1:5" ht="24.75" customHeight="1">
      <c r="A6" s="67" t="s">
        <v>5</v>
      </c>
      <c r="B6" s="181">
        <v>19241</v>
      </c>
      <c r="C6" s="181">
        <v>19040</v>
      </c>
      <c r="D6" s="62">
        <f t="shared" si="0"/>
        <v>99</v>
      </c>
      <c r="E6" s="127">
        <f t="shared" si="1"/>
        <v>-201</v>
      </c>
    </row>
    <row r="7" spans="1:7" ht="33" customHeight="1">
      <c r="A7" s="66" t="s">
        <v>116</v>
      </c>
      <c r="B7" s="60">
        <v>21037</v>
      </c>
      <c r="C7" s="64">
        <v>21169</v>
      </c>
      <c r="D7" s="58">
        <f t="shared" si="0"/>
        <v>100.6</v>
      </c>
      <c r="E7" s="126">
        <f t="shared" si="1"/>
        <v>132</v>
      </c>
      <c r="F7" s="3"/>
      <c r="G7" s="4"/>
    </row>
    <row r="8" spans="1:7" ht="31.5">
      <c r="A8" s="68" t="s">
        <v>113</v>
      </c>
      <c r="B8" s="181">
        <v>5507</v>
      </c>
      <c r="C8" s="182">
        <v>6547</v>
      </c>
      <c r="D8" s="58">
        <f t="shared" si="0"/>
        <v>118.9</v>
      </c>
      <c r="E8" s="126">
        <f t="shared" si="1"/>
        <v>1040</v>
      </c>
      <c r="F8" s="3"/>
      <c r="G8" s="4"/>
    </row>
    <row r="9" spans="1:7" ht="33" customHeight="1">
      <c r="A9" s="69" t="s">
        <v>6</v>
      </c>
      <c r="B9" s="183">
        <v>26.2</v>
      </c>
      <c r="C9" s="183">
        <v>30.9</v>
      </c>
      <c r="D9" s="244" t="s">
        <v>156</v>
      </c>
      <c r="E9" s="245"/>
      <c r="F9" s="5"/>
      <c r="G9" s="4"/>
    </row>
    <row r="10" spans="1:7" ht="33" customHeight="1">
      <c r="A10" s="67" t="s">
        <v>114</v>
      </c>
      <c r="B10" s="184">
        <v>43</v>
      </c>
      <c r="C10" s="184">
        <v>61</v>
      </c>
      <c r="D10" s="62">
        <f t="shared" si="0"/>
        <v>141.9</v>
      </c>
      <c r="E10" s="129">
        <f t="shared" si="1"/>
        <v>18</v>
      </c>
      <c r="F10" s="5"/>
      <c r="G10" s="4"/>
    </row>
    <row r="11" spans="1:7" ht="36" customHeight="1">
      <c r="A11" s="67" t="s">
        <v>117</v>
      </c>
      <c r="B11" s="184">
        <v>534</v>
      </c>
      <c r="C11" s="184">
        <v>322</v>
      </c>
      <c r="D11" s="62">
        <f t="shared" si="0"/>
        <v>60.3</v>
      </c>
      <c r="E11" s="129">
        <f t="shared" si="1"/>
        <v>-212</v>
      </c>
      <c r="F11" s="5"/>
      <c r="G11" s="4"/>
    </row>
    <row r="12" spans="1:5" ht="33" customHeight="1">
      <c r="A12" s="67" t="s">
        <v>118</v>
      </c>
      <c r="B12" s="128">
        <v>5580</v>
      </c>
      <c r="C12" s="184">
        <v>5553</v>
      </c>
      <c r="D12" s="62">
        <f t="shared" si="0"/>
        <v>99.5</v>
      </c>
      <c r="E12" s="129">
        <f t="shared" si="1"/>
        <v>-27</v>
      </c>
    </row>
    <row r="13" spans="1:5" ht="16.5" customHeight="1">
      <c r="A13" s="67" t="s">
        <v>119</v>
      </c>
      <c r="B13" s="128">
        <v>1255</v>
      </c>
      <c r="C13" s="184">
        <v>1802</v>
      </c>
      <c r="D13" s="62">
        <f>ROUND(C13/B13*100,1)</f>
        <v>143.6</v>
      </c>
      <c r="E13" s="129">
        <f>C13-B13</f>
        <v>547</v>
      </c>
    </row>
    <row r="14" spans="1:5" ht="17.25" customHeight="1">
      <c r="A14" s="67" t="s">
        <v>120</v>
      </c>
      <c r="B14" s="128">
        <v>0</v>
      </c>
      <c r="C14" s="184">
        <v>6</v>
      </c>
      <c r="D14" s="62"/>
      <c r="E14" s="129">
        <f>C14-B14</f>
        <v>6</v>
      </c>
    </row>
    <row r="15" spans="1:6" ht="33.75" customHeight="1">
      <c r="A15" s="66" t="s">
        <v>121</v>
      </c>
      <c r="B15" s="185">
        <v>5177</v>
      </c>
      <c r="C15" s="186">
        <v>4548</v>
      </c>
      <c r="D15" s="58">
        <f t="shared" si="0"/>
        <v>87.9</v>
      </c>
      <c r="E15" s="126">
        <f t="shared" si="1"/>
        <v>-629</v>
      </c>
      <c r="F15" s="6"/>
    </row>
    <row r="16" spans="1:6" ht="31.5">
      <c r="A16" s="67" t="s">
        <v>122</v>
      </c>
      <c r="B16" s="184">
        <v>4774</v>
      </c>
      <c r="C16" s="184">
        <v>4954</v>
      </c>
      <c r="D16" s="63">
        <f t="shared" si="0"/>
        <v>103.8</v>
      </c>
      <c r="E16" s="126">
        <f t="shared" si="1"/>
        <v>180</v>
      </c>
      <c r="F16" s="7"/>
    </row>
    <row r="17" spans="1:11" ht="15.75">
      <c r="A17" s="66" t="s">
        <v>17</v>
      </c>
      <c r="B17" s="187">
        <v>24028</v>
      </c>
      <c r="C17" s="187">
        <v>25599</v>
      </c>
      <c r="D17" s="58">
        <f t="shared" si="0"/>
        <v>106.5</v>
      </c>
      <c r="E17" s="126">
        <f t="shared" si="1"/>
        <v>1571</v>
      </c>
      <c r="F17" s="7"/>
      <c r="K17" s="8"/>
    </row>
    <row r="18" spans="1:6" ht="16.5" customHeight="1">
      <c r="A18" s="67" t="s">
        <v>5</v>
      </c>
      <c r="B18" s="128">
        <v>23566</v>
      </c>
      <c r="C18" s="128">
        <v>24771</v>
      </c>
      <c r="D18" s="62">
        <f t="shared" si="0"/>
        <v>105.1</v>
      </c>
      <c r="E18" s="126">
        <f t="shared" si="1"/>
        <v>1205</v>
      </c>
      <c r="F18" s="7"/>
    </row>
    <row r="19" spans="1:6" ht="37.5" customHeight="1">
      <c r="A19" s="66" t="s">
        <v>140</v>
      </c>
      <c r="B19" s="64">
        <v>1906</v>
      </c>
      <c r="C19" s="60">
        <v>2349</v>
      </c>
      <c r="D19" s="62">
        <f t="shared" si="0"/>
        <v>123.2</v>
      </c>
      <c r="E19" s="130">
        <v>443</v>
      </c>
      <c r="F19" s="7"/>
    </row>
    <row r="20" spans="1:5" ht="9" customHeight="1">
      <c r="A20" s="246" t="s">
        <v>158</v>
      </c>
      <c r="B20" s="246"/>
      <c r="C20" s="246"/>
      <c r="D20" s="246"/>
      <c r="E20" s="246"/>
    </row>
    <row r="21" spans="1:5" ht="21.75" customHeight="1">
      <c r="A21" s="247"/>
      <c r="B21" s="247"/>
      <c r="C21" s="247"/>
      <c r="D21" s="247"/>
      <c r="E21" s="247"/>
    </row>
    <row r="22" spans="1:5" ht="12.75" customHeight="1">
      <c r="A22" s="239" t="s">
        <v>0</v>
      </c>
      <c r="B22" s="248" t="s">
        <v>1</v>
      </c>
      <c r="C22" s="248" t="s">
        <v>102</v>
      </c>
      <c r="D22" s="249" t="s">
        <v>2</v>
      </c>
      <c r="E22" s="250"/>
    </row>
    <row r="23" spans="1:5" ht="48.75" customHeight="1">
      <c r="A23" s="239"/>
      <c r="B23" s="248"/>
      <c r="C23" s="248"/>
      <c r="D23" s="41" t="s">
        <v>3</v>
      </c>
      <c r="E23" s="57" t="s">
        <v>110</v>
      </c>
    </row>
    <row r="24" spans="1:8" ht="26.25" customHeight="1">
      <c r="A24" s="66" t="s">
        <v>123</v>
      </c>
      <c r="B24" s="64">
        <v>17954</v>
      </c>
      <c r="C24" s="60">
        <v>16432</v>
      </c>
      <c r="D24" s="58">
        <f>ROUND(C24/B24*100,1)</f>
        <v>91.5</v>
      </c>
      <c r="E24" s="126">
        <f>C24-B24</f>
        <v>-1522</v>
      </c>
      <c r="G24" s="9"/>
      <c r="H24" s="9"/>
    </row>
    <row r="25" spans="1:5" ht="31.5">
      <c r="A25" s="66" t="s">
        <v>124</v>
      </c>
      <c r="B25" s="64">
        <v>15654</v>
      </c>
      <c r="C25" s="60">
        <v>14191</v>
      </c>
      <c r="D25" s="58">
        <f>ROUND(C25/B25*100,1)</f>
        <v>90.7</v>
      </c>
      <c r="E25" s="126">
        <f>C25-B25</f>
        <v>-1463</v>
      </c>
    </row>
    <row r="26" spans="1:5" ht="24" customHeight="1">
      <c r="A26" s="66" t="s">
        <v>125</v>
      </c>
      <c r="B26" s="60">
        <v>1969</v>
      </c>
      <c r="C26" s="60">
        <v>2587</v>
      </c>
      <c r="D26" s="58">
        <f>ROUND(C26/B26*100,1)</f>
        <v>131.4</v>
      </c>
      <c r="E26" s="41">
        <f>C26-B26</f>
        <v>618</v>
      </c>
    </row>
    <row r="27" spans="1:5" ht="34.5" customHeight="1">
      <c r="A27" s="66" t="s">
        <v>126</v>
      </c>
      <c r="B27" s="60">
        <v>1066</v>
      </c>
      <c r="C27" s="60">
        <v>933</v>
      </c>
      <c r="D27" s="58">
        <f>ROUND(C27/B27*100,1)</f>
        <v>87.5</v>
      </c>
      <c r="E27" s="41">
        <f>C27-B27</f>
        <v>-133</v>
      </c>
    </row>
    <row r="28" spans="1:10" ht="24.75" customHeight="1">
      <c r="A28" s="70" t="s">
        <v>8</v>
      </c>
      <c r="B28" s="60">
        <v>3825</v>
      </c>
      <c r="C28" s="60">
        <v>4871</v>
      </c>
      <c r="D28" s="59">
        <f>ROUND(C28/B28*100,1)</f>
        <v>127.3</v>
      </c>
      <c r="E28" s="61" t="s">
        <v>157</v>
      </c>
      <c r="F28" s="7"/>
      <c r="G28" s="7"/>
      <c r="I28" s="7"/>
      <c r="J28" s="10"/>
    </row>
    <row r="29" spans="1:5" ht="24.75" customHeight="1">
      <c r="A29" s="66" t="s">
        <v>9</v>
      </c>
      <c r="B29" s="188">
        <v>9</v>
      </c>
      <c r="C29" s="188">
        <v>6</v>
      </c>
      <c r="D29" s="241" t="s">
        <v>139</v>
      </c>
      <c r="E29" s="242"/>
    </row>
    <row r="30" spans="1:5" ht="33" customHeight="1">
      <c r="A30" s="243"/>
      <c r="B30" s="243"/>
      <c r="C30" s="243"/>
      <c r="D30" s="243"/>
      <c r="E30" s="243"/>
    </row>
  </sheetData>
  <sheetProtection/>
  <mergeCells count="14">
    <mergeCell ref="D29:E29"/>
    <mergeCell ref="A30:E30"/>
    <mergeCell ref="D9:E9"/>
    <mergeCell ref="A20:E21"/>
    <mergeCell ref="A22:A23"/>
    <mergeCell ref="B22:B23"/>
    <mergeCell ref="C22:C23"/>
    <mergeCell ref="D22:E22"/>
    <mergeCell ref="A1:E1"/>
    <mergeCell ref="A2:E2"/>
    <mergeCell ref="A3:A4"/>
    <mergeCell ref="B3:B4"/>
    <mergeCell ref="C3:C4"/>
    <mergeCell ref="D3:E3"/>
  </mergeCells>
  <printOptions horizontalCentered="1"/>
  <pageMargins left="0.5905511811023623" right="0" top="0.3937007874015748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L42"/>
  <sheetViews>
    <sheetView view="pageBreakPreview" zoomScale="75" zoomScaleNormal="66" zoomScaleSheetLayoutView="75" zoomScalePageLayoutView="0" workbookViewId="0" topLeftCell="AP1">
      <selection activeCell="BI10" sqref="BI10"/>
    </sheetView>
  </sheetViews>
  <sheetFormatPr defaultColWidth="9.140625" defaultRowHeight="15"/>
  <cols>
    <col min="1" max="1" width="19.28125" style="14" customWidth="1"/>
    <col min="2" max="3" width="8.8515625" style="14" customWidth="1"/>
    <col min="4" max="4" width="6.00390625" style="14" customWidth="1"/>
    <col min="5" max="5" width="8.140625" style="14" customWidth="1"/>
    <col min="6" max="7" width="8.28125" style="14" customWidth="1"/>
    <col min="8" max="8" width="6.421875" style="14" customWidth="1"/>
    <col min="9" max="9" width="8.28125" style="14" customWidth="1"/>
    <col min="10" max="10" width="8.7109375" style="14" customWidth="1"/>
    <col min="11" max="11" width="8.8515625" style="14" customWidth="1"/>
    <col min="12" max="12" width="7.421875" style="14" customWidth="1"/>
    <col min="13" max="13" width="7.8515625" style="14" customWidth="1"/>
    <col min="14" max="14" width="9.421875" style="14" customWidth="1"/>
    <col min="15" max="15" width="9.8515625" style="14" customWidth="1"/>
    <col min="16" max="16" width="8.8515625" style="14" customWidth="1"/>
    <col min="17" max="17" width="7.140625" style="14" customWidth="1"/>
    <col min="18" max="18" width="8.28125" style="14" customWidth="1"/>
    <col min="19" max="19" width="7.421875" style="14" customWidth="1"/>
    <col min="20" max="20" width="6.421875" style="14" customWidth="1"/>
    <col min="21" max="21" width="8.421875" style="14" customWidth="1"/>
    <col min="22" max="22" width="8.7109375" style="14" customWidth="1"/>
    <col min="23" max="23" width="9.140625" style="14" customWidth="1"/>
    <col min="24" max="24" width="6.421875" style="14" customWidth="1"/>
    <col min="25" max="25" width="8.421875" style="14" customWidth="1"/>
    <col min="26" max="26" width="8.57421875" style="14" customWidth="1"/>
    <col min="27" max="27" width="8.7109375" style="14" customWidth="1"/>
    <col min="28" max="28" width="6.28125" style="14" customWidth="1"/>
    <col min="29" max="30" width="8.28125" style="14" customWidth="1"/>
    <col min="31" max="31" width="8.7109375" style="14" customWidth="1"/>
    <col min="32" max="32" width="8.421875" style="14" customWidth="1"/>
    <col min="33" max="33" width="8.7109375" style="14" customWidth="1"/>
    <col min="34" max="34" width="8.57421875" style="14" customWidth="1"/>
    <col min="35" max="35" width="8.421875" style="14" customWidth="1"/>
    <col min="36" max="36" width="7.421875" style="14" customWidth="1"/>
    <col min="37" max="37" width="6.8515625" style="14" customWidth="1"/>
    <col min="38" max="38" width="8.421875" style="14" customWidth="1"/>
    <col min="39" max="39" width="8.28125" style="14" customWidth="1"/>
    <col min="40" max="40" width="7.421875" style="14" customWidth="1"/>
    <col min="41" max="41" width="6.57421875" style="14" customWidth="1"/>
    <col min="42" max="42" width="8.7109375" style="14" customWidth="1"/>
    <col min="43" max="43" width="8.28125" style="14" customWidth="1"/>
    <col min="44" max="44" width="6.7109375" style="14" customWidth="1"/>
    <col min="45" max="45" width="7.421875" style="14" customWidth="1"/>
    <col min="46" max="46" width="8.421875" style="14" customWidth="1"/>
    <col min="47" max="47" width="9.00390625" style="14" customWidth="1"/>
    <col min="48" max="48" width="6.00390625" style="14" customWidth="1"/>
    <col min="49" max="49" width="8.00390625" style="14" customWidth="1"/>
    <col min="50" max="50" width="8.7109375" style="14" customWidth="1"/>
    <col min="51" max="51" width="8.8515625" style="14" customWidth="1"/>
    <col min="52" max="52" width="6.421875" style="14" customWidth="1"/>
    <col min="53" max="53" width="8.00390625" style="14" customWidth="1"/>
    <col min="54" max="54" width="9.7109375" style="14" customWidth="1"/>
    <col min="55" max="56" width="7.140625" style="14" customWidth="1"/>
    <col min="57" max="58" width="8.421875" style="14" customWidth="1"/>
    <col min="59" max="59" width="7.421875" style="14" customWidth="1"/>
    <col min="60" max="60" width="7.8515625" style="14" customWidth="1"/>
    <col min="61" max="61" width="7.421875" style="14" customWidth="1"/>
    <col min="62" max="62" width="7.57421875" style="14" customWidth="1"/>
    <col min="63" max="63" width="6.8515625" style="14" customWidth="1"/>
    <col min="64" max="64" width="7.00390625" style="14" customWidth="1"/>
    <col min="65" max="16384" width="9.140625" style="14" customWidth="1"/>
  </cols>
  <sheetData>
    <row r="1" spans="1:57" ht="21.75" customHeight="1">
      <c r="A1" s="11"/>
      <c r="B1" s="263" t="s">
        <v>10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3"/>
      <c r="AM1" s="13"/>
      <c r="AN1" s="13"/>
      <c r="AO1" s="13"/>
      <c r="AP1" s="13"/>
      <c r="AQ1" s="13"/>
      <c r="AR1" s="13"/>
      <c r="AT1" s="15"/>
      <c r="AV1" s="15"/>
      <c r="AW1" s="15"/>
      <c r="AY1" s="16"/>
      <c r="BD1" s="16"/>
      <c r="BE1" s="16"/>
    </row>
    <row r="2" spans="1:60" ht="21.75" customHeight="1">
      <c r="A2" s="17"/>
      <c r="B2" s="264" t="s">
        <v>161</v>
      </c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6"/>
      <c r="AM2" s="19"/>
      <c r="AN2" s="19"/>
      <c r="AO2" s="19"/>
      <c r="AP2" s="19"/>
      <c r="AQ2" s="16" t="s">
        <v>11</v>
      </c>
      <c r="AR2" s="19"/>
      <c r="AS2" s="19"/>
      <c r="AT2" s="20"/>
      <c r="AU2" s="20"/>
      <c r="AV2" s="20"/>
      <c r="AW2" s="20"/>
      <c r="AX2" s="20"/>
      <c r="AY2" s="16"/>
      <c r="BB2" s="16"/>
      <c r="BH2" s="16" t="s">
        <v>11</v>
      </c>
    </row>
    <row r="3" spans="1:64" ht="11.25" customHeight="1">
      <c r="A3" s="270"/>
      <c r="B3" s="273" t="s">
        <v>103</v>
      </c>
      <c r="C3" s="273"/>
      <c r="D3" s="273"/>
      <c r="E3" s="273"/>
      <c r="F3" s="251" t="s">
        <v>104</v>
      </c>
      <c r="G3" s="252"/>
      <c r="H3" s="252"/>
      <c r="I3" s="253"/>
      <c r="J3" s="251" t="s">
        <v>12</v>
      </c>
      <c r="K3" s="252"/>
      <c r="L3" s="252"/>
      <c r="M3" s="253"/>
      <c r="N3" s="251" t="s">
        <v>105</v>
      </c>
      <c r="O3" s="252"/>
      <c r="P3" s="252"/>
      <c r="Q3" s="253"/>
      <c r="R3" s="251" t="s">
        <v>13</v>
      </c>
      <c r="S3" s="252"/>
      <c r="T3" s="252"/>
      <c r="U3" s="253"/>
      <c r="V3" s="251" t="s">
        <v>14</v>
      </c>
      <c r="W3" s="252"/>
      <c r="X3" s="252"/>
      <c r="Y3" s="253"/>
      <c r="Z3" s="259" t="s">
        <v>106</v>
      </c>
      <c r="AA3" s="260"/>
      <c r="AB3" s="260"/>
      <c r="AC3" s="260"/>
      <c r="AD3" s="260"/>
      <c r="AE3" s="260"/>
      <c r="AF3" s="260"/>
      <c r="AG3" s="261"/>
      <c r="AH3" s="251" t="s">
        <v>15</v>
      </c>
      <c r="AI3" s="252"/>
      <c r="AJ3" s="252"/>
      <c r="AK3" s="253"/>
      <c r="AL3" s="277" t="s">
        <v>16</v>
      </c>
      <c r="AM3" s="277"/>
      <c r="AN3" s="277"/>
      <c r="AO3" s="277"/>
      <c r="AP3" s="273" t="s">
        <v>17</v>
      </c>
      <c r="AQ3" s="273"/>
      <c r="AR3" s="273"/>
      <c r="AS3" s="273"/>
      <c r="AT3" s="251" t="s">
        <v>18</v>
      </c>
      <c r="AU3" s="252"/>
      <c r="AV3" s="252"/>
      <c r="AW3" s="253"/>
      <c r="AX3" s="273" t="s">
        <v>19</v>
      </c>
      <c r="AY3" s="273"/>
      <c r="AZ3" s="273"/>
      <c r="BA3" s="273"/>
      <c r="BB3" s="278" t="s">
        <v>138</v>
      </c>
      <c r="BC3" s="279"/>
      <c r="BD3" s="280"/>
      <c r="BE3" s="251" t="s">
        <v>160</v>
      </c>
      <c r="BF3" s="252"/>
      <c r="BG3" s="252"/>
      <c r="BH3" s="252"/>
      <c r="BI3" s="252"/>
      <c r="BJ3" s="252"/>
      <c r="BK3" s="252"/>
      <c r="BL3" s="253"/>
    </row>
    <row r="4" spans="1:64" ht="38.25" customHeight="1">
      <c r="A4" s="271"/>
      <c r="B4" s="273"/>
      <c r="C4" s="273"/>
      <c r="D4" s="273"/>
      <c r="E4" s="273"/>
      <c r="F4" s="265"/>
      <c r="G4" s="266"/>
      <c r="H4" s="266"/>
      <c r="I4" s="267"/>
      <c r="J4" s="265"/>
      <c r="K4" s="266"/>
      <c r="L4" s="266"/>
      <c r="M4" s="267"/>
      <c r="N4" s="265"/>
      <c r="O4" s="266"/>
      <c r="P4" s="266"/>
      <c r="Q4" s="267"/>
      <c r="R4" s="265"/>
      <c r="S4" s="266"/>
      <c r="T4" s="266"/>
      <c r="U4" s="267"/>
      <c r="V4" s="265"/>
      <c r="W4" s="266"/>
      <c r="X4" s="266"/>
      <c r="Y4" s="267"/>
      <c r="Z4" s="261" t="s">
        <v>107</v>
      </c>
      <c r="AA4" s="273"/>
      <c r="AB4" s="273"/>
      <c r="AC4" s="273"/>
      <c r="AD4" s="251" t="s">
        <v>108</v>
      </c>
      <c r="AE4" s="252"/>
      <c r="AF4" s="252"/>
      <c r="AG4" s="253"/>
      <c r="AH4" s="265"/>
      <c r="AI4" s="266"/>
      <c r="AJ4" s="266"/>
      <c r="AK4" s="267"/>
      <c r="AL4" s="277"/>
      <c r="AM4" s="277"/>
      <c r="AN4" s="277"/>
      <c r="AO4" s="277"/>
      <c r="AP4" s="273"/>
      <c r="AQ4" s="273"/>
      <c r="AR4" s="273"/>
      <c r="AS4" s="273"/>
      <c r="AT4" s="265"/>
      <c r="AU4" s="266"/>
      <c r="AV4" s="266"/>
      <c r="AW4" s="267"/>
      <c r="AX4" s="273"/>
      <c r="AY4" s="273"/>
      <c r="AZ4" s="273"/>
      <c r="BA4" s="273"/>
      <c r="BB4" s="281"/>
      <c r="BC4" s="282"/>
      <c r="BD4" s="283"/>
      <c r="BE4" s="254"/>
      <c r="BF4" s="255"/>
      <c r="BG4" s="255"/>
      <c r="BH4" s="255"/>
      <c r="BI4" s="255"/>
      <c r="BJ4" s="255"/>
      <c r="BK4" s="255"/>
      <c r="BL4" s="256"/>
    </row>
    <row r="5" spans="1:64" ht="33" customHeight="1">
      <c r="A5" s="271"/>
      <c r="B5" s="274"/>
      <c r="C5" s="274"/>
      <c r="D5" s="274"/>
      <c r="E5" s="274"/>
      <c r="F5" s="265"/>
      <c r="G5" s="266"/>
      <c r="H5" s="266"/>
      <c r="I5" s="267"/>
      <c r="J5" s="254"/>
      <c r="K5" s="255"/>
      <c r="L5" s="255"/>
      <c r="M5" s="256"/>
      <c r="N5" s="254"/>
      <c r="O5" s="255"/>
      <c r="P5" s="255"/>
      <c r="Q5" s="256"/>
      <c r="R5" s="254"/>
      <c r="S5" s="255"/>
      <c r="T5" s="255"/>
      <c r="U5" s="256"/>
      <c r="V5" s="254"/>
      <c r="W5" s="255"/>
      <c r="X5" s="255"/>
      <c r="Y5" s="256"/>
      <c r="Z5" s="261"/>
      <c r="AA5" s="273"/>
      <c r="AB5" s="273"/>
      <c r="AC5" s="273"/>
      <c r="AD5" s="254"/>
      <c r="AE5" s="255"/>
      <c r="AF5" s="255"/>
      <c r="AG5" s="256"/>
      <c r="AH5" s="254"/>
      <c r="AI5" s="255"/>
      <c r="AJ5" s="255"/>
      <c r="AK5" s="256"/>
      <c r="AL5" s="277"/>
      <c r="AM5" s="277"/>
      <c r="AN5" s="277"/>
      <c r="AO5" s="277"/>
      <c r="AP5" s="273"/>
      <c r="AQ5" s="273"/>
      <c r="AR5" s="273"/>
      <c r="AS5" s="273"/>
      <c r="AT5" s="254"/>
      <c r="AU5" s="255"/>
      <c r="AV5" s="255"/>
      <c r="AW5" s="256"/>
      <c r="AX5" s="273"/>
      <c r="AY5" s="273"/>
      <c r="AZ5" s="273"/>
      <c r="BA5" s="273"/>
      <c r="BB5" s="284"/>
      <c r="BC5" s="285"/>
      <c r="BD5" s="286"/>
      <c r="BE5" s="259" t="s">
        <v>159</v>
      </c>
      <c r="BF5" s="260"/>
      <c r="BG5" s="260"/>
      <c r="BH5" s="261"/>
      <c r="BI5" s="259" t="s">
        <v>23</v>
      </c>
      <c r="BJ5" s="260"/>
      <c r="BK5" s="260"/>
      <c r="BL5" s="261"/>
    </row>
    <row r="6" spans="1:64" ht="35.25" customHeight="1">
      <c r="A6" s="271"/>
      <c r="B6" s="269">
        <v>2017</v>
      </c>
      <c r="C6" s="257">
        <v>2018</v>
      </c>
      <c r="D6" s="262" t="s">
        <v>20</v>
      </c>
      <c r="E6" s="262"/>
      <c r="F6" s="269">
        <v>2017</v>
      </c>
      <c r="G6" s="257">
        <v>2018</v>
      </c>
      <c r="H6" s="262" t="s">
        <v>20</v>
      </c>
      <c r="I6" s="262"/>
      <c r="J6" s="269">
        <v>2017</v>
      </c>
      <c r="K6" s="257">
        <v>2018</v>
      </c>
      <c r="L6" s="275" t="s">
        <v>20</v>
      </c>
      <c r="M6" s="276"/>
      <c r="N6" s="269">
        <v>2017</v>
      </c>
      <c r="O6" s="257">
        <v>2018</v>
      </c>
      <c r="P6" s="262" t="s">
        <v>20</v>
      </c>
      <c r="Q6" s="262"/>
      <c r="R6" s="269">
        <v>2017</v>
      </c>
      <c r="S6" s="257">
        <v>2018</v>
      </c>
      <c r="T6" s="268" t="s">
        <v>20</v>
      </c>
      <c r="U6" s="268"/>
      <c r="V6" s="269">
        <v>2017</v>
      </c>
      <c r="W6" s="257">
        <v>2018</v>
      </c>
      <c r="X6" s="262" t="s">
        <v>20</v>
      </c>
      <c r="Y6" s="262"/>
      <c r="Z6" s="269">
        <v>2017</v>
      </c>
      <c r="AA6" s="257">
        <v>2018</v>
      </c>
      <c r="AB6" s="262" t="s">
        <v>20</v>
      </c>
      <c r="AC6" s="262"/>
      <c r="AD6" s="269">
        <v>2017</v>
      </c>
      <c r="AE6" s="257">
        <v>2018</v>
      </c>
      <c r="AF6" s="262" t="s">
        <v>20</v>
      </c>
      <c r="AG6" s="262"/>
      <c r="AH6" s="269">
        <v>2017</v>
      </c>
      <c r="AI6" s="257">
        <v>2018</v>
      </c>
      <c r="AJ6" s="262" t="s">
        <v>20</v>
      </c>
      <c r="AK6" s="262"/>
      <c r="AL6" s="269">
        <v>2017</v>
      </c>
      <c r="AM6" s="257">
        <v>2018</v>
      </c>
      <c r="AN6" s="262" t="s">
        <v>20</v>
      </c>
      <c r="AO6" s="262"/>
      <c r="AP6" s="262" t="s">
        <v>21</v>
      </c>
      <c r="AQ6" s="262"/>
      <c r="AR6" s="262" t="s">
        <v>20</v>
      </c>
      <c r="AS6" s="262"/>
      <c r="AT6" s="269">
        <v>2017</v>
      </c>
      <c r="AU6" s="257">
        <v>2018</v>
      </c>
      <c r="AV6" s="262" t="s">
        <v>20</v>
      </c>
      <c r="AW6" s="262"/>
      <c r="AX6" s="269">
        <v>2017</v>
      </c>
      <c r="AY6" s="257">
        <v>2018</v>
      </c>
      <c r="AZ6" s="262" t="s">
        <v>20</v>
      </c>
      <c r="BA6" s="262"/>
      <c r="BB6" s="269">
        <v>2017</v>
      </c>
      <c r="BC6" s="257">
        <v>2018</v>
      </c>
      <c r="BD6" s="287" t="s">
        <v>22</v>
      </c>
      <c r="BE6" s="269">
        <v>2017</v>
      </c>
      <c r="BF6" s="257">
        <v>2018</v>
      </c>
      <c r="BG6" s="262" t="s">
        <v>20</v>
      </c>
      <c r="BH6" s="262"/>
      <c r="BI6" s="257">
        <v>2017</v>
      </c>
      <c r="BJ6" s="257">
        <v>2018</v>
      </c>
      <c r="BK6" s="262" t="s">
        <v>20</v>
      </c>
      <c r="BL6" s="262"/>
    </row>
    <row r="7" spans="1:64" s="24" customFormat="1" ht="18.75" customHeight="1">
      <c r="A7" s="272"/>
      <c r="B7" s="269"/>
      <c r="C7" s="258"/>
      <c r="D7" s="21" t="s">
        <v>3</v>
      </c>
      <c r="E7" s="21" t="s">
        <v>22</v>
      </c>
      <c r="F7" s="269"/>
      <c r="G7" s="258"/>
      <c r="H7" s="21" t="s">
        <v>3</v>
      </c>
      <c r="I7" s="21" t="s">
        <v>22</v>
      </c>
      <c r="J7" s="269"/>
      <c r="K7" s="258"/>
      <c r="L7" s="21" t="s">
        <v>3</v>
      </c>
      <c r="M7" s="21" t="s">
        <v>22</v>
      </c>
      <c r="N7" s="269"/>
      <c r="O7" s="258"/>
      <c r="P7" s="21" t="s">
        <v>3</v>
      </c>
      <c r="Q7" s="21" t="s">
        <v>22</v>
      </c>
      <c r="R7" s="269"/>
      <c r="S7" s="258"/>
      <c r="T7" s="22" t="s">
        <v>3</v>
      </c>
      <c r="U7" s="22" t="s">
        <v>22</v>
      </c>
      <c r="V7" s="269"/>
      <c r="W7" s="258"/>
      <c r="X7" s="21" t="s">
        <v>3</v>
      </c>
      <c r="Y7" s="21" t="s">
        <v>22</v>
      </c>
      <c r="Z7" s="269"/>
      <c r="AA7" s="258"/>
      <c r="AB7" s="21" t="s">
        <v>3</v>
      </c>
      <c r="AC7" s="21" t="s">
        <v>22</v>
      </c>
      <c r="AD7" s="269"/>
      <c r="AE7" s="258"/>
      <c r="AF7" s="21" t="s">
        <v>3</v>
      </c>
      <c r="AG7" s="21" t="s">
        <v>22</v>
      </c>
      <c r="AH7" s="269"/>
      <c r="AI7" s="258"/>
      <c r="AJ7" s="21" t="s">
        <v>3</v>
      </c>
      <c r="AK7" s="21" t="s">
        <v>22</v>
      </c>
      <c r="AL7" s="269"/>
      <c r="AM7" s="258"/>
      <c r="AN7" s="21" t="s">
        <v>3</v>
      </c>
      <c r="AO7" s="21" t="s">
        <v>22</v>
      </c>
      <c r="AP7" s="23">
        <v>2017</v>
      </c>
      <c r="AQ7" s="23">
        <v>2018</v>
      </c>
      <c r="AR7" s="21" t="s">
        <v>3</v>
      </c>
      <c r="AS7" s="21" t="s">
        <v>22</v>
      </c>
      <c r="AT7" s="269"/>
      <c r="AU7" s="258"/>
      <c r="AV7" s="21" t="s">
        <v>3</v>
      </c>
      <c r="AW7" s="21" t="s">
        <v>22</v>
      </c>
      <c r="AX7" s="269"/>
      <c r="AY7" s="258"/>
      <c r="AZ7" s="21" t="s">
        <v>3</v>
      </c>
      <c r="BA7" s="21" t="s">
        <v>22</v>
      </c>
      <c r="BB7" s="269"/>
      <c r="BC7" s="258"/>
      <c r="BD7" s="287"/>
      <c r="BE7" s="269"/>
      <c r="BF7" s="258"/>
      <c r="BG7" s="21" t="s">
        <v>3</v>
      </c>
      <c r="BH7" s="21" t="s">
        <v>22</v>
      </c>
      <c r="BI7" s="258"/>
      <c r="BJ7" s="258"/>
      <c r="BK7" s="21" t="s">
        <v>3</v>
      </c>
      <c r="BL7" s="21" t="s">
        <v>22</v>
      </c>
    </row>
    <row r="8" spans="1:64" ht="12.75" customHeight="1">
      <c r="A8" s="25" t="s">
        <v>24</v>
      </c>
      <c r="B8" s="25">
        <v>1</v>
      </c>
      <c r="C8" s="25">
        <v>2</v>
      </c>
      <c r="D8" s="25">
        <v>3</v>
      </c>
      <c r="E8" s="25">
        <v>4</v>
      </c>
      <c r="F8" s="25">
        <v>5</v>
      </c>
      <c r="G8" s="25">
        <v>6</v>
      </c>
      <c r="H8" s="25">
        <v>7</v>
      </c>
      <c r="I8" s="25">
        <v>8</v>
      </c>
      <c r="J8" s="25">
        <v>9</v>
      </c>
      <c r="K8" s="25">
        <v>10</v>
      </c>
      <c r="L8" s="25">
        <v>11</v>
      </c>
      <c r="M8" s="25">
        <v>12</v>
      </c>
      <c r="N8" s="25">
        <v>13</v>
      </c>
      <c r="O8" s="25">
        <v>14</v>
      </c>
      <c r="P8" s="25">
        <v>15</v>
      </c>
      <c r="Q8" s="25">
        <v>16</v>
      </c>
      <c r="R8" s="25">
        <v>17</v>
      </c>
      <c r="S8" s="25">
        <v>18</v>
      </c>
      <c r="T8" s="25">
        <v>19</v>
      </c>
      <c r="U8" s="25">
        <v>20</v>
      </c>
      <c r="V8" s="25">
        <v>21</v>
      </c>
      <c r="W8" s="25">
        <v>22</v>
      </c>
      <c r="X8" s="25">
        <v>23</v>
      </c>
      <c r="Y8" s="25">
        <v>24</v>
      </c>
      <c r="Z8" s="25">
        <v>25</v>
      </c>
      <c r="AA8" s="25">
        <v>26</v>
      </c>
      <c r="AB8" s="25">
        <v>27</v>
      </c>
      <c r="AC8" s="25">
        <v>28</v>
      </c>
      <c r="AD8" s="25">
        <v>29</v>
      </c>
      <c r="AE8" s="25">
        <v>30</v>
      </c>
      <c r="AF8" s="25">
        <v>31</v>
      </c>
      <c r="AG8" s="25">
        <v>32</v>
      </c>
      <c r="AH8" s="25">
        <v>33</v>
      </c>
      <c r="AI8" s="25">
        <v>34</v>
      </c>
      <c r="AJ8" s="25">
        <v>35</v>
      </c>
      <c r="AK8" s="25">
        <v>36</v>
      </c>
      <c r="AL8" s="25">
        <v>37</v>
      </c>
      <c r="AM8" s="25">
        <v>38</v>
      </c>
      <c r="AN8" s="25">
        <v>39</v>
      </c>
      <c r="AO8" s="25">
        <v>40</v>
      </c>
      <c r="AP8" s="25">
        <v>41</v>
      </c>
      <c r="AQ8" s="25">
        <v>42</v>
      </c>
      <c r="AR8" s="25">
        <v>43</v>
      </c>
      <c r="AS8" s="25">
        <v>44</v>
      </c>
      <c r="AT8" s="25">
        <v>45</v>
      </c>
      <c r="AU8" s="25">
        <v>46</v>
      </c>
      <c r="AV8" s="25">
        <v>47</v>
      </c>
      <c r="AW8" s="25">
        <v>48</v>
      </c>
      <c r="AX8" s="25">
        <v>49</v>
      </c>
      <c r="AY8" s="25">
        <v>50</v>
      </c>
      <c r="AZ8" s="25">
        <v>51</v>
      </c>
      <c r="BA8" s="25">
        <v>52</v>
      </c>
      <c r="BB8" s="25">
        <v>53</v>
      </c>
      <c r="BC8" s="25">
        <v>54</v>
      </c>
      <c r="BD8" s="25">
        <v>55</v>
      </c>
      <c r="BE8" s="25">
        <v>56</v>
      </c>
      <c r="BF8" s="25">
        <v>57</v>
      </c>
      <c r="BG8" s="25">
        <v>58</v>
      </c>
      <c r="BH8" s="25">
        <v>59</v>
      </c>
      <c r="BI8" s="201">
        <v>60</v>
      </c>
      <c r="BJ8" s="208">
        <v>61</v>
      </c>
      <c r="BK8" s="210">
        <v>62</v>
      </c>
      <c r="BL8" s="210">
        <v>63</v>
      </c>
    </row>
    <row r="9" spans="1:64" s="125" customFormat="1" ht="18.75" customHeight="1">
      <c r="A9" s="138" t="s">
        <v>25</v>
      </c>
      <c r="B9" s="139">
        <v>768673</v>
      </c>
      <c r="C9" s="139">
        <v>691719</v>
      </c>
      <c r="D9" s="140">
        <v>89.98872082146765</v>
      </c>
      <c r="E9" s="139">
        <v>-76954</v>
      </c>
      <c r="F9" s="139">
        <v>377886</v>
      </c>
      <c r="G9" s="139">
        <v>337325</v>
      </c>
      <c r="H9" s="140">
        <v>89.26633958389567</v>
      </c>
      <c r="I9" s="139">
        <v>-40561</v>
      </c>
      <c r="J9" s="139">
        <v>425692</v>
      </c>
      <c r="K9" s="139">
        <v>427671</v>
      </c>
      <c r="L9" s="140">
        <v>100.46489010834124</v>
      </c>
      <c r="M9" s="173">
        <v>1979</v>
      </c>
      <c r="N9" s="139">
        <v>175253</v>
      </c>
      <c r="O9" s="139">
        <v>199294</v>
      </c>
      <c r="P9" s="175">
        <v>113.71788214752388</v>
      </c>
      <c r="Q9" s="139">
        <v>24041</v>
      </c>
      <c r="R9" s="139">
        <v>107530</v>
      </c>
      <c r="S9" s="139">
        <v>88371</v>
      </c>
      <c r="T9" s="176">
        <v>82.18264670324561</v>
      </c>
      <c r="U9" s="177">
        <v>-19159</v>
      </c>
      <c r="V9" s="173">
        <v>1703742</v>
      </c>
      <c r="W9" s="173">
        <v>1898079</v>
      </c>
      <c r="X9" s="176">
        <v>111.40648055867615</v>
      </c>
      <c r="Y9" s="177">
        <v>194337</v>
      </c>
      <c r="Z9" s="139">
        <v>727967</v>
      </c>
      <c r="AA9" s="139">
        <v>658521</v>
      </c>
      <c r="AB9" s="176">
        <v>90.46028185343566</v>
      </c>
      <c r="AC9" s="177">
        <v>-69446</v>
      </c>
      <c r="AD9" s="139">
        <v>557770</v>
      </c>
      <c r="AE9" s="139">
        <v>741402</v>
      </c>
      <c r="AF9" s="176">
        <v>132.92253079226205</v>
      </c>
      <c r="AG9" s="177">
        <v>183632</v>
      </c>
      <c r="AH9" s="139">
        <v>134920</v>
      </c>
      <c r="AI9" s="139">
        <v>125153</v>
      </c>
      <c r="AJ9" s="175">
        <v>92.76089534538986</v>
      </c>
      <c r="AK9" s="139">
        <v>-9767</v>
      </c>
      <c r="AL9" s="178">
        <v>123839</v>
      </c>
      <c r="AM9" s="178">
        <v>128958</v>
      </c>
      <c r="AN9" s="179">
        <v>104.1</v>
      </c>
      <c r="AO9" s="180">
        <v>5119</v>
      </c>
      <c r="AP9" s="139">
        <v>571109</v>
      </c>
      <c r="AQ9" s="139">
        <v>615775</v>
      </c>
      <c r="AR9" s="175">
        <v>107.8</v>
      </c>
      <c r="AS9" s="139">
        <v>44666</v>
      </c>
      <c r="AT9" s="139">
        <v>330171</v>
      </c>
      <c r="AU9" s="139">
        <v>303860</v>
      </c>
      <c r="AV9" s="175">
        <v>92.03109903655984</v>
      </c>
      <c r="AW9" s="139">
        <v>-26311</v>
      </c>
      <c r="AX9" s="139">
        <v>265100</v>
      </c>
      <c r="AY9" s="139">
        <v>238353</v>
      </c>
      <c r="AZ9" s="175">
        <v>89.91059977367031</v>
      </c>
      <c r="BA9" s="139">
        <v>-26747</v>
      </c>
      <c r="BB9" s="139">
        <v>1921</v>
      </c>
      <c r="BC9" s="139">
        <v>2424.93</v>
      </c>
      <c r="BD9" s="177">
        <v>503.92999999999984</v>
      </c>
      <c r="BE9" s="139">
        <v>66548</v>
      </c>
      <c r="BF9" s="139">
        <v>82399</v>
      </c>
      <c r="BG9" s="175">
        <v>123.8</v>
      </c>
      <c r="BH9" s="139">
        <v>15851</v>
      </c>
      <c r="BI9" s="139">
        <v>43148</v>
      </c>
      <c r="BJ9" s="209">
        <v>45772</v>
      </c>
      <c r="BK9" s="175">
        <v>106.1</v>
      </c>
      <c r="BL9" s="139">
        <v>2624</v>
      </c>
    </row>
    <row r="10" spans="1:64" ht="18" customHeight="1">
      <c r="A10" s="169" t="s">
        <v>137</v>
      </c>
      <c r="B10" s="168">
        <v>43416</v>
      </c>
      <c r="C10" s="168">
        <v>39386</v>
      </c>
      <c r="D10" s="174">
        <f aca="true" t="shared" si="0" ref="D10:D40">C10/B10*100</f>
        <v>90.71770775750875</v>
      </c>
      <c r="E10" s="133">
        <v>-4638</v>
      </c>
      <c r="F10" s="168">
        <v>19241</v>
      </c>
      <c r="G10" s="168">
        <v>19040</v>
      </c>
      <c r="H10" s="174">
        <f aca="true" t="shared" si="1" ref="H10:H40">G10/F10*100</f>
        <v>98.95535575074061</v>
      </c>
      <c r="I10" s="133">
        <v>-809</v>
      </c>
      <c r="J10" s="168">
        <v>21037</v>
      </c>
      <c r="K10" s="168">
        <v>21169</v>
      </c>
      <c r="L10" s="174">
        <f aca="true" t="shared" si="2" ref="L10:L40">K10/J10*100</f>
        <v>100.62746589342586</v>
      </c>
      <c r="M10" s="133">
        <v>-511</v>
      </c>
      <c r="N10" s="168">
        <v>5507</v>
      </c>
      <c r="O10" s="168">
        <v>6547</v>
      </c>
      <c r="P10" s="174">
        <f aca="true" t="shared" si="3" ref="P10:P40">O10/N10*100</f>
        <v>118.88505538405664</v>
      </c>
      <c r="Q10" s="135">
        <v>337</v>
      </c>
      <c r="R10" s="168">
        <v>5580</v>
      </c>
      <c r="S10" s="168">
        <v>5553</v>
      </c>
      <c r="T10" s="174">
        <f aca="true" t="shared" si="4" ref="T10:T40">S10/R10*100</f>
        <v>99.51612903225806</v>
      </c>
      <c r="U10" s="133">
        <f aca="true" t="shared" si="5" ref="U10:U40">S10-R10</f>
        <v>-27</v>
      </c>
      <c r="V10" s="131">
        <v>72171</v>
      </c>
      <c r="W10" s="131">
        <v>74175</v>
      </c>
      <c r="X10" s="174">
        <f>W10/V10*100</f>
        <v>102.7767385792077</v>
      </c>
      <c r="Y10" s="133">
        <f aca="true" t="shared" si="6" ref="Y10:Y40">W10-V10</f>
        <v>2004</v>
      </c>
      <c r="Z10" s="131">
        <v>41310</v>
      </c>
      <c r="AA10" s="131">
        <v>37393</v>
      </c>
      <c r="AB10" s="174">
        <f>AA10/Z10*100</f>
        <v>90.51803437424353</v>
      </c>
      <c r="AC10" s="133">
        <f aca="true" t="shared" si="7" ref="AC10:AC40">AA10-Z10</f>
        <v>-3917</v>
      </c>
      <c r="AD10" s="131">
        <v>20906</v>
      </c>
      <c r="AE10" s="132">
        <v>23896</v>
      </c>
      <c r="AF10" s="174">
        <f aca="true" t="shared" si="8" ref="AF10:AF40">AE10/AD10*100</f>
        <v>114.30211422558116</v>
      </c>
      <c r="AG10" s="133">
        <f aca="true" t="shared" si="9" ref="AG10:AG40">AE10-AD10</f>
        <v>2990</v>
      </c>
      <c r="AH10" s="131">
        <v>5177</v>
      </c>
      <c r="AI10" s="131">
        <v>4548</v>
      </c>
      <c r="AJ10" s="174">
        <f aca="true" t="shared" si="10" ref="AJ10:AJ40">AI10/AH10*100</f>
        <v>87.85010623913463</v>
      </c>
      <c r="AK10" s="133">
        <f aca="true" t="shared" si="11" ref="AK10:AK40">AI10-AH10</f>
        <v>-629</v>
      </c>
      <c r="AL10" s="136">
        <v>4774</v>
      </c>
      <c r="AM10" s="136">
        <v>4954</v>
      </c>
      <c r="AN10" s="174">
        <f>AM10/AL10*100</f>
        <v>103.77042312526183</v>
      </c>
      <c r="AO10" s="133">
        <f aca="true" t="shared" si="12" ref="AO10:AO40">AM10-AL10</f>
        <v>180</v>
      </c>
      <c r="AP10" s="137">
        <v>24028</v>
      </c>
      <c r="AQ10" s="131">
        <v>25599</v>
      </c>
      <c r="AR10" s="174">
        <f>AQ10/AP10*100</f>
        <v>106.53820542700183</v>
      </c>
      <c r="AS10" s="133">
        <v>940</v>
      </c>
      <c r="AT10" s="131">
        <v>17954</v>
      </c>
      <c r="AU10" s="131">
        <v>16432</v>
      </c>
      <c r="AV10" s="174">
        <f>AU10/AT10*100</f>
        <v>91.5227804388994</v>
      </c>
      <c r="AW10" s="133">
        <v>-2888</v>
      </c>
      <c r="AX10" s="131">
        <v>15654</v>
      </c>
      <c r="AY10" s="131">
        <v>14191</v>
      </c>
      <c r="AZ10" s="134">
        <v>86.45505332656171</v>
      </c>
      <c r="BA10" s="133">
        <f aca="true" t="shared" si="13" ref="BA10:BA40">AY10-AX10</f>
        <v>-1463</v>
      </c>
      <c r="BB10" s="131">
        <v>1905.61</v>
      </c>
      <c r="BC10" s="131">
        <v>2348.88</v>
      </c>
      <c r="BD10" s="133">
        <f>BC10-BB10</f>
        <v>443.2700000000002</v>
      </c>
      <c r="BE10" s="131">
        <v>1969</v>
      </c>
      <c r="BF10" s="131">
        <v>2587</v>
      </c>
      <c r="BG10" s="174">
        <f>BF10/BE10*100</f>
        <v>131.38649060436768</v>
      </c>
      <c r="BH10" s="199">
        <f aca="true" t="shared" si="14" ref="BH10:BH40">BF10-BE10</f>
        <v>618</v>
      </c>
      <c r="BI10" s="131">
        <v>1066</v>
      </c>
      <c r="BJ10" s="131">
        <v>933</v>
      </c>
      <c r="BK10" s="174">
        <f>BJ10/BI10*100</f>
        <v>87.5234521575985</v>
      </c>
      <c r="BL10" s="199">
        <f aca="true" t="shared" si="15" ref="BL10:BL40">BJ10-BI10</f>
        <v>-133</v>
      </c>
    </row>
    <row r="11" spans="1:64" ht="18" customHeight="1">
      <c r="A11" s="30" t="s">
        <v>165</v>
      </c>
      <c r="B11" s="31">
        <v>2630</v>
      </c>
      <c r="C11" s="123">
        <v>2418</v>
      </c>
      <c r="D11" s="27">
        <f t="shared" si="0"/>
        <v>91.93916349809886</v>
      </c>
      <c r="E11" s="26">
        <f aca="true" t="shared" si="16" ref="E11:E40">C11-B11</f>
        <v>-212</v>
      </c>
      <c r="F11" s="31">
        <v>1189</v>
      </c>
      <c r="G11" s="31">
        <v>1070</v>
      </c>
      <c r="H11" s="27">
        <f t="shared" si="1"/>
        <v>89.99158957106812</v>
      </c>
      <c r="I11" s="26">
        <f aca="true" t="shared" si="17" ref="I11:I40">G11-F11</f>
        <v>-119</v>
      </c>
      <c r="J11" s="31">
        <v>555</v>
      </c>
      <c r="K11" s="31">
        <v>571</v>
      </c>
      <c r="L11" s="27">
        <f t="shared" si="2"/>
        <v>102.88288288288288</v>
      </c>
      <c r="M11" s="26">
        <f aca="true" t="shared" si="18" ref="M11:M40">K11-J11</f>
        <v>16</v>
      </c>
      <c r="N11" s="32">
        <v>35</v>
      </c>
      <c r="O11" s="31">
        <v>83</v>
      </c>
      <c r="P11" s="27">
        <f t="shared" si="3"/>
        <v>237.14285714285714</v>
      </c>
      <c r="Q11" s="26">
        <f aca="true" t="shared" si="19" ref="Q11:Q40">O11-N11</f>
        <v>48</v>
      </c>
      <c r="R11" s="31">
        <v>112</v>
      </c>
      <c r="S11" s="32">
        <v>95</v>
      </c>
      <c r="T11" s="27">
        <f t="shared" si="4"/>
        <v>84.82142857142857</v>
      </c>
      <c r="U11" s="26">
        <f t="shared" si="5"/>
        <v>-17</v>
      </c>
      <c r="V11" s="31">
        <v>2779</v>
      </c>
      <c r="W11" s="31">
        <v>2601</v>
      </c>
      <c r="X11" s="27">
        <f aca="true" t="shared" si="20" ref="X11:X40">W11/V11*100</f>
        <v>93.59481827995681</v>
      </c>
      <c r="Y11" s="26">
        <f t="shared" si="6"/>
        <v>-178</v>
      </c>
      <c r="Z11" s="31">
        <v>2434</v>
      </c>
      <c r="AA11" s="31">
        <v>2185</v>
      </c>
      <c r="AB11" s="27">
        <f aca="true" t="shared" si="21" ref="AB11:AB40">AA11/Z11*100</f>
        <v>89.76992604765817</v>
      </c>
      <c r="AC11" s="26">
        <f t="shared" si="7"/>
        <v>-249</v>
      </c>
      <c r="AD11" s="31">
        <v>327</v>
      </c>
      <c r="AE11" s="123">
        <v>329</v>
      </c>
      <c r="AF11" s="27">
        <f t="shared" si="8"/>
        <v>100.61162079510704</v>
      </c>
      <c r="AG11" s="26">
        <f t="shared" si="9"/>
        <v>2</v>
      </c>
      <c r="AH11" s="31">
        <v>213</v>
      </c>
      <c r="AI11" s="31">
        <v>194</v>
      </c>
      <c r="AJ11" s="27">
        <f t="shared" si="10"/>
        <v>91.07981220657277</v>
      </c>
      <c r="AK11" s="26">
        <f t="shared" si="11"/>
        <v>-19</v>
      </c>
      <c r="AL11" s="33">
        <v>147</v>
      </c>
      <c r="AM11" s="33">
        <v>160</v>
      </c>
      <c r="AN11" s="29">
        <v>102.5</v>
      </c>
      <c r="AO11" s="26">
        <f t="shared" si="12"/>
        <v>13</v>
      </c>
      <c r="AP11" s="34">
        <v>579</v>
      </c>
      <c r="AQ11" s="31">
        <v>758</v>
      </c>
      <c r="AR11" s="28">
        <v>124.4</v>
      </c>
      <c r="AS11" s="26">
        <f aca="true" t="shared" si="22" ref="AS11:AS40">AQ11-AP11</f>
        <v>179</v>
      </c>
      <c r="AT11" s="31">
        <v>1415</v>
      </c>
      <c r="AU11" s="31">
        <v>1281</v>
      </c>
      <c r="AV11" s="28">
        <v>84.39716312056737</v>
      </c>
      <c r="AW11" s="26">
        <f aca="true" t="shared" si="23" ref="AW11:AW40">AU11-AT11</f>
        <v>-134</v>
      </c>
      <c r="AX11" s="31">
        <v>1302</v>
      </c>
      <c r="AY11" s="31">
        <v>1146</v>
      </c>
      <c r="AZ11" s="28">
        <v>81.02893890675242</v>
      </c>
      <c r="BA11" s="26">
        <f t="shared" si="13"/>
        <v>-156</v>
      </c>
      <c r="BB11" s="124">
        <v>1437.4425727411945</v>
      </c>
      <c r="BC11" s="31">
        <v>1682.9141370338248</v>
      </c>
      <c r="BD11" s="26">
        <f aca="true" t="shared" si="24" ref="BD11:BD40">BC11-BB11</f>
        <v>245.47156429263032</v>
      </c>
      <c r="BE11" s="31">
        <v>66</v>
      </c>
      <c r="BF11" s="31">
        <v>154</v>
      </c>
      <c r="BG11" s="27">
        <f aca="true" t="shared" si="25" ref="BG11:BG40">BF11/BE11*100</f>
        <v>233.33333333333334</v>
      </c>
      <c r="BH11" s="26">
        <f t="shared" si="14"/>
        <v>88</v>
      </c>
      <c r="BI11" s="31">
        <v>55</v>
      </c>
      <c r="BJ11" s="31">
        <v>9</v>
      </c>
      <c r="BK11" s="27">
        <f aca="true" t="shared" si="26" ref="BK11:BK40">BJ11/BI11*100</f>
        <v>16.363636363636363</v>
      </c>
      <c r="BL11" s="26">
        <f t="shared" si="15"/>
        <v>-46</v>
      </c>
    </row>
    <row r="12" spans="1:64" ht="18" customHeight="1">
      <c r="A12" s="30" t="s">
        <v>166</v>
      </c>
      <c r="B12" s="31">
        <v>1814</v>
      </c>
      <c r="C12" s="123">
        <v>1485</v>
      </c>
      <c r="D12" s="27">
        <f t="shared" si="0"/>
        <v>81.8632855567806</v>
      </c>
      <c r="E12" s="26">
        <f t="shared" si="16"/>
        <v>-329</v>
      </c>
      <c r="F12" s="31">
        <v>713</v>
      </c>
      <c r="G12" s="31">
        <v>571</v>
      </c>
      <c r="H12" s="27">
        <f t="shared" si="1"/>
        <v>80.08415147265076</v>
      </c>
      <c r="I12" s="26">
        <f t="shared" si="17"/>
        <v>-142</v>
      </c>
      <c r="J12" s="31">
        <v>836</v>
      </c>
      <c r="K12" s="31">
        <v>696</v>
      </c>
      <c r="L12" s="27">
        <f t="shared" si="2"/>
        <v>83.25358851674642</v>
      </c>
      <c r="M12" s="26">
        <f t="shared" si="18"/>
        <v>-140</v>
      </c>
      <c r="N12" s="32">
        <v>127</v>
      </c>
      <c r="O12" s="31">
        <v>98</v>
      </c>
      <c r="P12" s="27">
        <f t="shared" si="3"/>
        <v>77.16535433070865</v>
      </c>
      <c r="Q12" s="26">
        <f t="shared" si="19"/>
        <v>-29</v>
      </c>
      <c r="R12" s="31">
        <v>211</v>
      </c>
      <c r="S12" s="32">
        <v>221</v>
      </c>
      <c r="T12" s="27">
        <f t="shared" si="4"/>
        <v>104.739336492891</v>
      </c>
      <c r="U12" s="26">
        <f t="shared" si="5"/>
        <v>10</v>
      </c>
      <c r="V12" s="31">
        <v>1936</v>
      </c>
      <c r="W12" s="31">
        <v>2246</v>
      </c>
      <c r="X12" s="27">
        <f t="shared" si="20"/>
        <v>116.01239669421489</v>
      </c>
      <c r="Y12" s="26">
        <f t="shared" si="6"/>
        <v>310</v>
      </c>
      <c r="Z12" s="31">
        <v>1719</v>
      </c>
      <c r="AA12" s="31">
        <v>1395</v>
      </c>
      <c r="AB12" s="27">
        <f t="shared" si="21"/>
        <v>81.15183246073299</v>
      </c>
      <c r="AC12" s="26">
        <f t="shared" si="7"/>
        <v>-324</v>
      </c>
      <c r="AD12" s="31">
        <v>28</v>
      </c>
      <c r="AE12" s="123">
        <v>481</v>
      </c>
      <c r="AF12" s="200" t="s">
        <v>164</v>
      </c>
      <c r="AG12" s="26">
        <f t="shared" si="9"/>
        <v>453</v>
      </c>
      <c r="AH12" s="31">
        <v>260</v>
      </c>
      <c r="AI12" s="31">
        <v>240</v>
      </c>
      <c r="AJ12" s="27">
        <f t="shared" si="10"/>
        <v>92.3076923076923</v>
      </c>
      <c r="AK12" s="26">
        <f t="shared" si="11"/>
        <v>-20</v>
      </c>
      <c r="AL12" s="33">
        <v>101</v>
      </c>
      <c r="AM12" s="33">
        <v>107</v>
      </c>
      <c r="AN12" s="29">
        <v>105.9</v>
      </c>
      <c r="AO12" s="26">
        <f t="shared" si="12"/>
        <v>6</v>
      </c>
      <c r="AP12" s="34">
        <v>899</v>
      </c>
      <c r="AQ12" s="31">
        <v>907</v>
      </c>
      <c r="AR12" s="28">
        <v>102.8</v>
      </c>
      <c r="AS12" s="26">
        <f t="shared" si="22"/>
        <v>8</v>
      </c>
      <c r="AT12" s="31">
        <v>667</v>
      </c>
      <c r="AU12" s="31">
        <v>550</v>
      </c>
      <c r="AV12" s="28">
        <v>79.78971962616822</v>
      </c>
      <c r="AW12" s="26">
        <f t="shared" si="23"/>
        <v>-117</v>
      </c>
      <c r="AX12" s="31">
        <v>584</v>
      </c>
      <c r="AY12" s="31">
        <v>477</v>
      </c>
      <c r="AZ12" s="28">
        <v>79.83651226158038</v>
      </c>
      <c r="BA12" s="26">
        <f t="shared" si="13"/>
        <v>-107</v>
      </c>
      <c r="BB12" s="124">
        <v>1858.528951486698</v>
      </c>
      <c r="BC12" s="31">
        <v>2147.316103379722</v>
      </c>
      <c r="BD12" s="26">
        <f t="shared" si="24"/>
        <v>288.787151893024</v>
      </c>
      <c r="BE12" s="31">
        <v>38</v>
      </c>
      <c r="BF12" s="31">
        <v>125</v>
      </c>
      <c r="BG12" s="27">
        <f t="shared" si="25"/>
        <v>328.9473684210526</v>
      </c>
      <c r="BH12" s="26">
        <f t="shared" si="14"/>
        <v>87</v>
      </c>
      <c r="BI12" s="31">
        <v>19</v>
      </c>
      <c r="BJ12" s="31">
        <v>37</v>
      </c>
      <c r="BK12" s="27">
        <f t="shared" si="26"/>
        <v>194.73684210526315</v>
      </c>
      <c r="BL12" s="26">
        <f t="shared" si="15"/>
        <v>18</v>
      </c>
    </row>
    <row r="13" spans="1:64" ht="18" customHeight="1">
      <c r="A13" s="30" t="s">
        <v>167</v>
      </c>
      <c r="B13" s="31">
        <v>972</v>
      </c>
      <c r="C13" s="123">
        <v>1036</v>
      </c>
      <c r="D13" s="27">
        <f t="shared" si="0"/>
        <v>106.58436213991769</v>
      </c>
      <c r="E13" s="26">
        <f t="shared" si="16"/>
        <v>64</v>
      </c>
      <c r="F13" s="31">
        <v>471</v>
      </c>
      <c r="G13" s="31">
        <v>496</v>
      </c>
      <c r="H13" s="27">
        <f t="shared" si="1"/>
        <v>105.30785562632697</v>
      </c>
      <c r="I13" s="26">
        <f t="shared" si="17"/>
        <v>25</v>
      </c>
      <c r="J13" s="31">
        <v>683</v>
      </c>
      <c r="K13" s="31">
        <v>695</v>
      </c>
      <c r="L13" s="27">
        <f t="shared" si="2"/>
        <v>101.75695461200584</v>
      </c>
      <c r="M13" s="26">
        <f t="shared" si="18"/>
        <v>12</v>
      </c>
      <c r="N13" s="32">
        <v>306</v>
      </c>
      <c r="O13" s="31">
        <v>298</v>
      </c>
      <c r="P13" s="27">
        <f t="shared" si="3"/>
        <v>97.38562091503267</v>
      </c>
      <c r="Q13" s="26">
        <f t="shared" si="19"/>
        <v>-8</v>
      </c>
      <c r="R13" s="31">
        <v>164</v>
      </c>
      <c r="S13" s="32">
        <v>184</v>
      </c>
      <c r="T13" s="27">
        <f t="shared" si="4"/>
        <v>112.19512195121952</v>
      </c>
      <c r="U13" s="26">
        <f t="shared" si="5"/>
        <v>20</v>
      </c>
      <c r="V13" s="31">
        <v>1561</v>
      </c>
      <c r="W13" s="31">
        <v>1796</v>
      </c>
      <c r="X13" s="27">
        <f t="shared" si="20"/>
        <v>115.0544522741832</v>
      </c>
      <c r="Y13" s="26">
        <f t="shared" si="6"/>
        <v>235</v>
      </c>
      <c r="Z13" s="31">
        <v>942</v>
      </c>
      <c r="AA13" s="31">
        <v>1017</v>
      </c>
      <c r="AB13" s="27">
        <f t="shared" si="21"/>
        <v>107.96178343949046</v>
      </c>
      <c r="AC13" s="26">
        <f t="shared" si="7"/>
        <v>75</v>
      </c>
      <c r="AD13" s="31">
        <v>215</v>
      </c>
      <c r="AE13" s="123">
        <v>293</v>
      </c>
      <c r="AF13" s="27">
        <f t="shared" si="8"/>
        <v>136.27906976744185</v>
      </c>
      <c r="AG13" s="26">
        <f t="shared" si="9"/>
        <v>78</v>
      </c>
      <c r="AH13" s="31">
        <v>239</v>
      </c>
      <c r="AI13" s="31">
        <v>180</v>
      </c>
      <c r="AJ13" s="27">
        <f t="shared" si="10"/>
        <v>75.31380753138075</v>
      </c>
      <c r="AK13" s="26">
        <f t="shared" si="11"/>
        <v>-59</v>
      </c>
      <c r="AL13" s="33">
        <v>183</v>
      </c>
      <c r="AM13" s="33">
        <v>191</v>
      </c>
      <c r="AN13" s="29">
        <v>115.5</v>
      </c>
      <c r="AO13" s="26">
        <f t="shared" si="12"/>
        <v>8</v>
      </c>
      <c r="AP13" s="34">
        <v>1031</v>
      </c>
      <c r="AQ13" s="31">
        <v>977</v>
      </c>
      <c r="AR13" s="28">
        <v>86.3</v>
      </c>
      <c r="AS13" s="26">
        <f t="shared" si="22"/>
        <v>-54</v>
      </c>
      <c r="AT13" s="31">
        <v>378</v>
      </c>
      <c r="AU13" s="31">
        <v>449</v>
      </c>
      <c r="AV13" s="28">
        <v>114.61187214611871</v>
      </c>
      <c r="AW13" s="26">
        <f t="shared" si="23"/>
        <v>71</v>
      </c>
      <c r="AX13" s="31">
        <v>308</v>
      </c>
      <c r="AY13" s="31">
        <v>374</v>
      </c>
      <c r="AZ13" s="28">
        <v>112.53333333333333</v>
      </c>
      <c r="BA13" s="26">
        <f t="shared" si="13"/>
        <v>66</v>
      </c>
      <c r="BB13" s="124">
        <v>2417.021276595745</v>
      </c>
      <c r="BC13" s="31">
        <v>2907.635009310987</v>
      </c>
      <c r="BD13" s="26">
        <f t="shared" si="24"/>
        <v>490.6137327152419</v>
      </c>
      <c r="BE13" s="31">
        <v>167</v>
      </c>
      <c r="BF13" s="31">
        <v>139</v>
      </c>
      <c r="BG13" s="27">
        <f t="shared" si="25"/>
        <v>83.23353293413174</v>
      </c>
      <c r="BH13" s="26">
        <f t="shared" si="14"/>
        <v>-28</v>
      </c>
      <c r="BI13" s="31">
        <v>5</v>
      </c>
      <c r="BJ13" s="31">
        <v>21</v>
      </c>
      <c r="BK13" s="27">
        <f t="shared" si="26"/>
        <v>420</v>
      </c>
      <c r="BL13" s="26">
        <f t="shared" si="15"/>
        <v>16</v>
      </c>
    </row>
    <row r="14" spans="1:64" s="20" customFormat="1" ht="18" customHeight="1">
      <c r="A14" s="30" t="s">
        <v>168</v>
      </c>
      <c r="B14" s="31">
        <v>1767</v>
      </c>
      <c r="C14" s="123">
        <v>1599</v>
      </c>
      <c r="D14" s="27">
        <f t="shared" si="0"/>
        <v>90.49235993208828</v>
      </c>
      <c r="E14" s="26">
        <f t="shared" si="16"/>
        <v>-168</v>
      </c>
      <c r="F14" s="31">
        <v>906</v>
      </c>
      <c r="G14" s="31">
        <v>928</v>
      </c>
      <c r="H14" s="27">
        <f t="shared" si="1"/>
        <v>102.42825607064017</v>
      </c>
      <c r="I14" s="26">
        <f t="shared" si="17"/>
        <v>22</v>
      </c>
      <c r="J14" s="31">
        <v>1124</v>
      </c>
      <c r="K14" s="31">
        <v>1194</v>
      </c>
      <c r="L14" s="27">
        <f t="shared" si="2"/>
        <v>106.22775800711743</v>
      </c>
      <c r="M14" s="26">
        <f t="shared" si="18"/>
        <v>70</v>
      </c>
      <c r="N14" s="32">
        <v>336</v>
      </c>
      <c r="O14" s="31">
        <v>521</v>
      </c>
      <c r="P14" s="27">
        <f t="shared" si="3"/>
        <v>155.05952380952382</v>
      </c>
      <c r="Q14" s="26">
        <f t="shared" si="19"/>
        <v>185</v>
      </c>
      <c r="R14" s="31">
        <v>308</v>
      </c>
      <c r="S14" s="32">
        <v>311</v>
      </c>
      <c r="T14" s="27">
        <f t="shared" si="4"/>
        <v>100.97402597402598</v>
      </c>
      <c r="U14" s="26">
        <f t="shared" si="5"/>
        <v>3</v>
      </c>
      <c r="V14" s="31">
        <v>2492</v>
      </c>
      <c r="W14" s="31">
        <v>3467</v>
      </c>
      <c r="X14" s="27">
        <f t="shared" si="20"/>
        <v>139.12520064205458</v>
      </c>
      <c r="Y14" s="26">
        <f t="shared" si="6"/>
        <v>975</v>
      </c>
      <c r="Z14" s="31">
        <v>1725</v>
      </c>
      <c r="AA14" s="31">
        <v>1545</v>
      </c>
      <c r="AB14" s="27">
        <f t="shared" si="21"/>
        <v>89.56521739130436</v>
      </c>
      <c r="AC14" s="26">
        <f t="shared" si="7"/>
        <v>-180</v>
      </c>
      <c r="AD14" s="31">
        <v>268</v>
      </c>
      <c r="AE14" s="123">
        <v>1090</v>
      </c>
      <c r="AF14" s="27">
        <f t="shared" si="8"/>
        <v>406.7164179104478</v>
      </c>
      <c r="AG14" s="26">
        <f t="shared" si="9"/>
        <v>822</v>
      </c>
      <c r="AH14" s="31">
        <v>331</v>
      </c>
      <c r="AI14" s="31">
        <v>334</v>
      </c>
      <c r="AJ14" s="27">
        <f t="shared" si="10"/>
        <v>100.90634441087613</v>
      </c>
      <c r="AK14" s="26">
        <f t="shared" si="11"/>
        <v>3</v>
      </c>
      <c r="AL14" s="33">
        <v>201</v>
      </c>
      <c r="AM14" s="33">
        <v>211</v>
      </c>
      <c r="AN14" s="29">
        <v>107.5</v>
      </c>
      <c r="AO14" s="26">
        <f t="shared" si="12"/>
        <v>10</v>
      </c>
      <c r="AP14" s="34">
        <v>1260</v>
      </c>
      <c r="AQ14" s="31">
        <v>1265</v>
      </c>
      <c r="AR14" s="28">
        <v>100.6</v>
      </c>
      <c r="AS14" s="26">
        <f t="shared" si="22"/>
        <v>5</v>
      </c>
      <c r="AT14" s="31">
        <v>601</v>
      </c>
      <c r="AU14" s="31">
        <v>629</v>
      </c>
      <c r="AV14" s="28">
        <v>93.5881627620222</v>
      </c>
      <c r="AW14" s="26">
        <f t="shared" si="23"/>
        <v>28</v>
      </c>
      <c r="AX14" s="31">
        <v>541</v>
      </c>
      <c r="AY14" s="31">
        <v>554</v>
      </c>
      <c r="AZ14" s="28">
        <v>91.24487004103968</v>
      </c>
      <c r="BA14" s="26">
        <f t="shared" si="13"/>
        <v>13</v>
      </c>
      <c r="BB14" s="124">
        <v>2209.45558739255</v>
      </c>
      <c r="BC14" s="31">
        <v>2697.4865350089767</v>
      </c>
      <c r="BD14" s="26">
        <f t="shared" si="24"/>
        <v>488.0309476164266</v>
      </c>
      <c r="BE14" s="31">
        <v>67</v>
      </c>
      <c r="BF14" s="31">
        <v>104</v>
      </c>
      <c r="BG14" s="27">
        <f t="shared" si="25"/>
        <v>155.22388059701493</v>
      </c>
      <c r="BH14" s="26">
        <f t="shared" si="14"/>
        <v>37</v>
      </c>
      <c r="BI14" s="31">
        <v>23</v>
      </c>
      <c r="BJ14" s="31">
        <v>11</v>
      </c>
      <c r="BK14" s="27">
        <f t="shared" si="26"/>
        <v>47.82608695652174</v>
      </c>
      <c r="BL14" s="26">
        <f t="shared" si="15"/>
        <v>-12</v>
      </c>
    </row>
    <row r="15" spans="1:64" s="20" customFormat="1" ht="18" customHeight="1">
      <c r="A15" s="30" t="s">
        <v>169</v>
      </c>
      <c r="B15" s="31">
        <v>1162</v>
      </c>
      <c r="C15" s="123">
        <v>1064</v>
      </c>
      <c r="D15" s="27">
        <f t="shared" si="0"/>
        <v>91.56626506024097</v>
      </c>
      <c r="E15" s="26">
        <f t="shared" si="16"/>
        <v>-98</v>
      </c>
      <c r="F15" s="31">
        <v>590</v>
      </c>
      <c r="G15" s="31">
        <v>637</v>
      </c>
      <c r="H15" s="27">
        <f t="shared" si="1"/>
        <v>107.96610169491525</v>
      </c>
      <c r="I15" s="26">
        <f t="shared" si="17"/>
        <v>47</v>
      </c>
      <c r="J15" s="31">
        <v>754</v>
      </c>
      <c r="K15" s="31">
        <v>755</v>
      </c>
      <c r="L15" s="27">
        <f t="shared" si="2"/>
        <v>100.13262599469496</v>
      </c>
      <c r="M15" s="26">
        <f t="shared" si="18"/>
        <v>1</v>
      </c>
      <c r="N15" s="32">
        <v>428</v>
      </c>
      <c r="O15" s="31">
        <v>429</v>
      </c>
      <c r="P15" s="27">
        <f t="shared" si="3"/>
        <v>100.23364485981307</v>
      </c>
      <c r="Q15" s="26">
        <f t="shared" si="19"/>
        <v>1</v>
      </c>
      <c r="R15" s="31">
        <v>171</v>
      </c>
      <c r="S15" s="32">
        <v>172</v>
      </c>
      <c r="T15" s="27">
        <f t="shared" si="4"/>
        <v>100.58479532163742</v>
      </c>
      <c r="U15" s="26">
        <f t="shared" si="5"/>
        <v>1</v>
      </c>
      <c r="V15" s="31">
        <v>2776</v>
      </c>
      <c r="W15" s="31">
        <v>3433</v>
      </c>
      <c r="X15" s="27">
        <f t="shared" si="20"/>
        <v>123.6671469740634</v>
      </c>
      <c r="Y15" s="26">
        <f t="shared" si="6"/>
        <v>657</v>
      </c>
      <c r="Z15" s="31">
        <v>1103</v>
      </c>
      <c r="AA15" s="31">
        <v>1021</v>
      </c>
      <c r="AB15" s="27">
        <f t="shared" si="21"/>
        <v>92.56572982774252</v>
      </c>
      <c r="AC15" s="26">
        <f t="shared" si="7"/>
        <v>-82</v>
      </c>
      <c r="AD15" s="31">
        <v>1063</v>
      </c>
      <c r="AE15" s="123">
        <v>1654</v>
      </c>
      <c r="AF15" s="27">
        <f t="shared" si="8"/>
        <v>155.59736594543745</v>
      </c>
      <c r="AG15" s="26">
        <f t="shared" si="9"/>
        <v>591</v>
      </c>
      <c r="AH15" s="31">
        <v>69</v>
      </c>
      <c r="AI15" s="31">
        <v>93</v>
      </c>
      <c r="AJ15" s="27">
        <f t="shared" si="10"/>
        <v>134.7826086956522</v>
      </c>
      <c r="AK15" s="26">
        <f t="shared" si="11"/>
        <v>24</v>
      </c>
      <c r="AL15" s="33">
        <v>197</v>
      </c>
      <c r="AM15" s="33">
        <v>212</v>
      </c>
      <c r="AN15" s="29">
        <v>105.8</v>
      </c>
      <c r="AO15" s="26">
        <f t="shared" si="12"/>
        <v>15</v>
      </c>
      <c r="AP15" s="34">
        <v>920</v>
      </c>
      <c r="AQ15" s="31">
        <v>1007</v>
      </c>
      <c r="AR15" s="28">
        <v>114.8</v>
      </c>
      <c r="AS15" s="26">
        <f t="shared" si="22"/>
        <v>87</v>
      </c>
      <c r="AT15" s="31">
        <v>537</v>
      </c>
      <c r="AU15" s="31">
        <v>527</v>
      </c>
      <c r="AV15" s="28">
        <v>91.73838209982789</v>
      </c>
      <c r="AW15" s="26">
        <f t="shared" si="23"/>
        <v>-10</v>
      </c>
      <c r="AX15" s="31">
        <v>426</v>
      </c>
      <c r="AY15" s="31">
        <v>431</v>
      </c>
      <c r="AZ15" s="28">
        <v>86.652977412731</v>
      </c>
      <c r="BA15" s="26">
        <f t="shared" si="13"/>
        <v>5</v>
      </c>
      <c r="BB15" s="124">
        <v>1901.834862385321</v>
      </c>
      <c r="BC15" s="31">
        <v>2293.266832917706</v>
      </c>
      <c r="BD15" s="26">
        <f t="shared" si="24"/>
        <v>391.43197053238487</v>
      </c>
      <c r="BE15" s="31">
        <v>169</v>
      </c>
      <c r="BF15" s="31">
        <v>147</v>
      </c>
      <c r="BG15" s="27">
        <f t="shared" si="25"/>
        <v>86.98224852071006</v>
      </c>
      <c r="BH15" s="26">
        <f t="shared" si="14"/>
        <v>-22</v>
      </c>
      <c r="BI15" s="31">
        <v>61</v>
      </c>
      <c r="BJ15" s="31">
        <v>37</v>
      </c>
      <c r="BK15" s="27">
        <f t="shared" si="26"/>
        <v>60.65573770491803</v>
      </c>
      <c r="BL15" s="26">
        <f t="shared" si="15"/>
        <v>-24</v>
      </c>
    </row>
    <row r="16" spans="1:64" s="20" customFormat="1" ht="18" customHeight="1">
      <c r="A16" s="30" t="s">
        <v>129</v>
      </c>
      <c r="B16" s="31">
        <v>1812</v>
      </c>
      <c r="C16" s="123">
        <v>1562</v>
      </c>
      <c r="D16" s="27">
        <f t="shared" si="0"/>
        <v>86.20309050772626</v>
      </c>
      <c r="E16" s="26">
        <f t="shared" si="16"/>
        <v>-250</v>
      </c>
      <c r="F16" s="31">
        <v>807</v>
      </c>
      <c r="G16" s="31">
        <v>751</v>
      </c>
      <c r="H16" s="27">
        <f t="shared" si="1"/>
        <v>93.06071871127634</v>
      </c>
      <c r="I16" s="26">
        <f t="shared" si="17"/>
        <v>-56</v>
      </c>
      <c r="J16" s="31">
        <v>1074</v>
      </c>
      <c r="K16" s="31">
        <v>1077</v>
      </c>
      <c r="L16" s="27">
        <f t="shared" si="2"/>
        <v>100.27932960893855</v>
      </c>
      <c r="M16" s="26">
        <f t="shared" si="18"/>
        <v>3</v>
      </c>
      <c r="N16" s="32">
        <v>109</v>
      </c>
      <c r="O16" s="31">
        <v>238</v>
      </c>
      <c r="P16" s="27">
        <f t="shared" si="3"/>
        <v>218.348623853211</v>
      </c>
      <c r="Q16" s="26">
        <f t="shared" si="19"/>
        <v>129</v>
      </c>
      <c r="R16" s="31">
        <v>373</v>
      </c>
      <c r="S16" s="32">
        <v>383</v>
      </c>
      <c r="T16" s="27">
        <f t="shared" si="4"/>
        <v>102.68096514745308</v>
      </c>
      <c r="U16" s="26">
        <f t="shared" si="5"/>
        <v>10</v>
      </c>
      <c r="V16" s="31">
        <v>2767</v>
      </c>
      <c r="W16" s="31">
        <v>2626</v>
      </c>
      <c r="X16" s="27">
        <f t="shared" si="20"/>
        <v>94.90422840621612</v>
      </c>
      <c r="Y16" s="26">
        <f t="shared" si="6"/>
        <v>-141</v>
      </c>
      <c r="Z16" s="31">
        <v>1787</v>
      </c>
      <c r="AA16" s="31">
        <v>1538</v>
      </c>
      <c r="AB16" s="27">
        <f t="shared" si="21"/>
        <v>86.06603245663122</v>
      </c>
      <c r="AC16" s="26">
        <f t="shared" si="7"/>
        <v>-249</v>
      </c>
      <c r="AD16" s="31">
        <v>785</v>
      </c>
      <c r="AE16" s="123">
        <v>574</v>
      </c>
      <c r="AF16" s="27">
        <f t="shared" si="8"/>
        <v>73.12101910828025</v>
      </c>
      <c r="AG16" s="26">
        <f t="shared" si="9"/>
        <v>-211</v>
      </c>
      <c r="AH16" s="31">
        <v>266</v>
      </c>
      <c r="AI16" s="31">
        <v>116</v>
      </c>
      <c r="AJ16" s="27">
        <f t="shared" si="10"/>
        <v>43.609022556390975</v>
      </c>
      <c r="AK16" s="26">
        <f t="shared" si="11"/>
        <v>-150</v>
      </c>
      <c r="AL16" s="33">
        <v>135</v>
      </c>
      <c r="AM16" s="33">
        <v>120</v>
      </c>
      <c r="AN16" s="29">
        <v>89.3</v>
      </c>
      <c r="AO16" s="26">
        <f t="shared" si="12"/>
        <v>-15</v>
      </c>
      <c r="AP16" s="34">
        <v>1158</v>
      </c>
      <c r="AQ16" s="31">
        <v>1046</v>
      </c>
      <c r="AR16" s="28">
        <v>90.3</v>
      </c>
      <c r="AS16" s="26">
        <f t="shared" si="22"/>
        <v>-112</v>
      </c>
      <c r="AT16" s="31">
        <v>482</v>
      </c>
      <c r="AU16" s="31">
        <v>416</v>
      </c>
      <c r="AV16" s="28">
        <v>83.96533044420367</v>
      </c>
      <c r="AW16" s="26">
        <f t="shared" si="23"/>
        <v>-66</v>
      </c>
      <c r="AX16" s="31">
        <v>426</v>
      </c>
      <c r="AY16" s="31">
        <v>352</v>
      </c>
      <c r="AZ16" s="28">
        <v>83.21167883211679</v>
      </c>
      <c r="BA16" s="26">
        <f t="shared" si="13"/>
        <v>-74</v>
      </c>
      <c r="BB16" s="124">
        <v>1634.750462107209</v>
      </c>
      <c r="BC16" s="31">
        <v>2217.1355498721227</v>
      </c>
      <c r="BD16" s="26">
        <f t="shared" si="24"/>
        <v>582.3850877649138</v>
      </c>
      <c r="BE16" s="31">
        <v>38</v>
      </c>
      <c r="BF16" s="31">
        <v>47</v>
      </c>
      <c r="BG16" s="27">
        <f t="shared" si="25"/>
        <v>123.6842105263158</v>
      </c>
      <c r="BH16" s="26">
        <f t="shared" si="14"/>
        <v>9</v>
      </c>
      <c r="BI16" s="31">
        <v>3</v>
      </c>
      <c r="BJ16" s="31">
        <v>3</v>
      </c>
      <c r="BK16" s="27">
        <f t="shared" si="26"/>
        <v>100</v>
      </c>
      <c r="BL16" s="26">
        <f t="shared" si="15"/>
        <v>0</v>
      </c>
    </row>
    <row r="17" spans="1:64" s="20" customFormat="1" ht="18" customHeight="1">
      <c r="A17" s="30" t="s">
        <v>170</v>
      </c>
      <c r="B17" s="31">
        <v>1440</v>
      </c>
      <c r="C17" s="123">
        <v>1413</v>
      </c>
      <c r="D17" s="27">
        <f t="shared" si="0"/>
        <v>98.125</v>
      </c>
      <c r="E17" s="26">
        <f t="shared" si="16"/>
        <v>-27</v>
      </c>
      <c r="F17" s="31">
        <v>565</v>
      </c>
      <c r="G17" s="31">
        <v>729</v>
      </c>
      <c r="H17" s="27">
        <f t="shared" si="1"/>
        <v>129.02654867256638</v>
      </c>
      <c r="I17" s="26">
        <f t="shared" si="17"/>
        <v>164</v>
      </c>
      <c r="J17" s="31">
        <v>751</v>
      </c>
      <c r="K17" s="31">
        <v>764</v>
      </c>
      <c r="L17" s="27">
        <f t="shared" si="2"/>
        <v>101.73102529960055</v>
      </c>
      <c r="M17" s="26">
        <f t="shared" si="18"/>
        <v>13</v>
      </c>
      <c r="N17" s="32">
        <v>222</v>
      </c>
      <c r="O17" s="31">
        <v>236</v>
      </c>
      <c r="P17" s="27">
        <f t="shared" si="3"/>
        <v>106.30630630630631</v>
      </c>
      <c r="Q17" s="26">
        <f t="shared" si="19"/>
        <v>14</v>
      </c>
      <c r="R17" s="31">
        <v>216</v>
      </c>
      <c r="S17" s="32">
        <v>217</v>
      </c>
      <c r="T17" s="27">
        <f t="shared" si="4"/>
        <v>100.46296296296295</v>
      </c>
      <c r="U17" s="26">
        <f t="shared" si="5"/>
        <v>1</v>
      </c>
      <c r="V17" s="31">
        <v>2666</v>
      </c>
      <c r="W17" s="31">
        <v>3026</v>
      </c>
      <c r="X17" s="27">
        <f t="shared" si="20"/>
        <v>113.503375843961</v>
      </c>
      <c r="Y17" s="26">
        <f t="shared" si="6"/>
        <v>360</v>
      </c>
      <c r="Z17" s="31">
        <v>1420</v>
      </c>
      <c r="AA17" s="31">
        <v>1396</v>
      </c>
      <c r="AB17" s="27">
        <f t="shared" si="21"/>
        <v>98.30985915492958</v>
      </c>
      <c r="AC17" s="26">
        <f t="shared" si="7"/>
        <v>-24</v>
      </c>
      <c r="AD17" s="31">
        <v>897</v>
      </c>
      <c r="AE17" s="123">
        <v>1229</v>
      </c>
      <c r="AF17" s="27">
        <f t="shared" si="8"/>
        <v>137.0122630992196</v>
      </c>
      <c r="AG17" s="26">
        <f t="shared" si="9"/>
        <v>332</v>
      </c>
      <c r="AH17" s="31">
        <v>151</v>
      </c>
      <c r="AI17" s="31">
        <v>151</v>
      </c>
      <c r="AJ17" s="27">
        <f t="shared" si="10"/>
        <v>100</v>
      </c>
      <c r="AK17" s="26">
        <f t="shared" si="11"/>
        <v>0</v>
      </c>
      <c r="AL17" s="33">
        <v>234</v>
      </c>
      <c r="AM17" s="33">
        <v>208</v>
      </c>
      <c r="AN17" s="29">
        <v>96.6</v>
      </c>
      <c r="AO17" s="26">
        <f t="shared" si="12"/>
        <v>-26</v>
      </c>
      <c r="AP17" s="34">
        <v>848</v>
      </c>
      <c r="AQ17" s="31">
        <v>974</v>
      </c>
      <c r="AR17" s="28">
        <v>121.7</v>
      </c>
      <c r="AS17" s="26">
        <f t="shared" si="22"/>
        <v>126</v>
      </c>
      <c r="AT17" s="31">
        <v>651</v>
      </c>
      <c r="AU17" s="31">
        <v>672</v>
      </c>
      <c r="AV17" s="28">
        <v>89.22888616891065</v>
      </c>
      <c r="AW17" s="26">
        <f t="shared" si="23"/>
        <v>21</v>
      </c>
      <c r="AX17" s="31">
        <v>555</v>
      </c>
      <c r="AY17" s="31">
        <v>542</v>
      </c>
      <c r="AZ17" s="28">
        <v>93.25337331334332</v>
      </c>
      <c r="BA17" s="26">
        <f t="shared" si="13"/>
        <v>-13</v>
      </c>
      <c r="BB17" s="124">
        <v>1650.189393939394</v>
      </c>
      <c r="BC17" s="31">
        <v>2035.9223300970873</v>
      </c>
      <c r="BD17" s="26">
        <f t="shared" si="24"/>
        <v>385.7329361576933</v>
      </c>
      <c r="BE17" s="31">
        <v>96</v>
      </c>
      <c r="BF17" s="31">
        <v>129</v>
      </c>
      <c r="BG17" s="27">
        <f t="shared" si="25"/>
        <v>134.375</v>
      </c>
      <c r="BH17" s="26">
        <f t="shared" si="14"/>
        <v>33</v>
      </c>
      <c r="BI17" s="31">
        <v>111</v>
      </c>
      <c r="BJ17" s="31">
        <v>41</v>
      </c>
      <c r="BK17" s="27">
        <f t="shared" si="26"/>
        <v>36.93693693693694</v>
      </c>
      <c r="BL17" s="26">
        <f t="shared" si="15"/>
        <v>-70</v>
      </c>
    </row>
    <row r="18" spans="1:64" s="20" customFormat="1" ht="18" customHeight="1">
      <c r="A18" s="30" t="s">
        <v>171</v>
      </c>
      <c r="B18" s="31">
        <v>1508</v>
      </c>
      <c r="C18" s="123">
        <v>1383</v>
      </c>
      <c r="D18" s="27">
        <f t="shared" si="0"/>
        <v>91.71087533156499</v>
      </c>
      <c r="E18" s="26">
        <f t="shared" si="16"/>
        <v>-125</v>
      </c>
      <c r="F18" s="31">
        <v>673</v>
      </c>
      <c r="G18" s="31">
        <v>741</v>
      </c>
      <c r="H18" s="27">
        <f t="shared" si="1"/>
        <v>110.10401188707282</v>
      </c>
      <c r="I18" s="26">
        <f t="shared" si="17"/>
        <v>68</v>
      </c>
      <c r="J18" s="31">
        <v>433</v>
      </c>
      <c r="K18" s="31">
        <v>480</v>
      </c>
      <c r="L18" s="27">
        <f t="shared" si="2"/>
        <v>110.85450346420322</v>
      </c>
      <c r="M18" s="26">
        <f t="shared" si="18"/>
        <v>47</v>
      </c>
      <c r="N18" s="32">
        <v>44</v>
      </c>
      <c r="O18" s="31">
        <v>115</v>
      </c>
      <c r="P18" s="27">
        <f t="shared" si="3"/>
        <v>261.3636363636364</v>
      </c>
      <c r="Q18" s="26">
        <f t="shared" si="19"/>
        <v>71</v>
      </c>
      <c r="R18" s="31">
        <v>120</v>
      </c>
      <c r="S18" s="32">
        <v>124</v>
      </c>
      <c r="T18" s="27">
        <f t="shared" si="4"/>
        <v>103.33333333333334</v>
      </c>
      <c r="U18" s="26">
        <f t="shared" si="5"/>
        <v>4</v>
      </c>
      <c r="V18" s="31">
        <v>2499</v>
      </c>
      <c r="W18" s="31">
        <v>2227</v>
      </c>
      <c r="X18" s="27">
        <f t="shared" si="20"/>
        <v>89.1156462585034</v>
      </c>
      <c r="Y18" s="26">
        <f t="shared" si="6"/>
        <v>-272</v>
      </c>
      <c r="Z18" s="31">
        <v>1391</v>
      </c>
      <c r="AA18" s="31">
        <v>1302</v>
      </c>
      <c r="AB18" s="27">
        <f t="shared" si="21"/>
        <v>93.60172537742632</v>
      </c>
      <c r="AC18" s="26">
        <f t="shared" si="7"/>
        <v>-89</v>
      </c>
      <c r="AD18" s="31">
        <v>988</v>
      </c>
      <c r="AE18" s="123">
        <v>753</v>
      </c>
      <c r="AF18" s="27">
        <f t="shared" si="8"/>
        <v>76.21457489878543</v>
      </c>
      <c r="AG18" s="26">
        <f t="shared" si="9"/>
        <v>-235</v>
      </c>
      <c r="AH18" s="31">
        <v>140</v>
      </c>
      <c r="AI18" s="31">
        <v>91</v>
      </c>
      <c r="AJ18" s="27">
        <f t="shared" si="10"/>
        <v>65</v>
      </c>
      <c r="AK18" s="26">
        <f t="shared" si="11"/>
        <v>-49</v>
      </c>
      <c r="AL18" s="33">
        <v>119</v>
      </c>
      <c r="AM18" s="33">
        <v>103</v>
      </c>
      <c r="AN18" s="29">
        <v>83</v>
      </c>
      <c r="AO18" s="26">
        <f t="shared" si="12"/>
        <v>-16</v>
      </c>
      <c r="AP18" s="34">
        <v>649</v>
      </c>
      <c r="AQ18" s="31">
        <v>717</v>
      </c>
      <c r="AR18" s="28">
        <v>102.7</v>
      </c>
      <c r="AS18" s="26">
        <f t="shared" si="22"/>
        <v>68</v>
      </c>
      <c r="AT18" s="31">
        <v>704</v>
      </c>
      <c r="AU18" s="31">
        <v>631</v>
      </c>
      <c r="AV18" s="28">
        <v>84.25925925925925</v>
      </c>
      <c r="AW18" s="26">
        <f t="shared" si="23"/>
        <v>-73</v>
      </c>
      <c r="AX18" s="31">
        <v>605</v>
      </c>
      <c r="AY18" s="31">
        <v>519</v>
      </c>
      <c r="AZ18" s="28">
        <v>84.72972972972973</v>
      </c>
      <c r="BA18" s="26">
        <f t="shared" si="13"/>
        <v>-86</v>
      </c>
      <c r="BB18" s="124">
        <v>1962.9513343799058</v>
      </c>
      <c r="BC18" s="31">
        <v>2428.0632411067195</v>
      </c>
      <c r="BD18" s="26">
        <f t="shared" si="24"/>
        <v>465.1119067268137</v>
      </c>
      <c r="BE18" s="31">
        <v>78</v>
      </c>
      <c r="BF18" s="31">
        <v>79</v>
      </c>
      <c r="BG18" s="27">
        <f t="shared" si="25"/>
        <v>101.28205128205127</v>
      </c>
      <c r="BH18" s="26">
        <f t="shared" si="14"/>
        <v>1</v>
      </c>
      <c r="BI18" s="31">
        <v>34</v>
      </c>
      <c r="BJ18" s="31">
        <v>47</v>
      </c>
      <c r="BK18" s="27">
        <f t="shared" si="26"/>
        <v>138.23529411764704</v>
      </c>
      <c r="BL18" s="26">
        <f t="shared" si="15"/>
        <v>13</v>
      </c>
    </row>
    <row r="19" spans="1:64" s="20" customFormat="1" ht="18" customHeight="1">
      <c r="A19" s="30" t="s">
        <v>172</v>
      </c>
      <c r="B19" s="31">
        <v>1695</v>
      </c>
      <c r="C19" s="123">
        <v>1701</v>
      </c>
      <c r="D19" s="27">
        <f t="shared" si="0"/>
        <v>100.35398230088495</v>
      </c>
      <c r="E19" s="26">
        <f t="shared" si="16"/>
        <v>6</v>
      </c>
      <c r="F19" s="31">
        <v>770</v>
      </c>
      <c r="G19" s="31">
        <v>852</v>
      </c>
      <c r="H19" s="27">
        <f t="shared" si="1"/>
        <v>110.64935064935064</v>
      </c>
      <c r="I19" s="26">
        <f t="shared" si="17"/>
        <v>82</v>
      </c>
      <c r="J19" s="31">
        <v>730</v>
      </c>
      <c r="K19" s="31">
        <v>774</v>
      </c>
      <c r="L19" s="27">
        <f t="shared" si="2"/>
        <v>106.02739726027397</v>
      </c>
      <c r="M19" s="26">
        <f t="shared" si="18"/>
        <v>44</v>
      </c>
      <c r="N19" s="32">
        <v>95</v>
      </c>
      <c r="O19" s="31">
        <v>187</v>
      </c>
      <c r="P19" s="27">
        <f t="shared" si="3"/>
        <v>196.8421052631579</v>
      </c>
      <c r="Q19" s="26">
        <f t="shared" si="19"/>
        <v>92</v>
      </c>
      <c r="R19" s="31">
        <v>243</v>
      </c>
      <c r="S19" s="32">
        <v>197</v>
      </c>
      <c r="T19" s="27">
        <f t="shared" si="4"/>
        <v>81.06995884773663</v>
      </c>
      <c r="U19" s="26">
        <f t="shared" si="5"/>
        <v>-46</v>
      </c>
      <c r="V19" s="31">
        <v>2286</v>
      </c>
      <c r="W19" s="31">
        <v>2407</v>
      </c>
      <c r="X19" s="27">
        <f t="shared" si="20"/>
        <v>105.2930883639545</v>
      </c>
      <c r="Y19" s="26">
        <f t="shared" si="6"/>
        <v>121</v>
      </c>
      <c r="Z19" s="31">
        <v>1681</v>
      </c>
      <c r="AA19" s="31">
        <v>1689</v>
      </c>
      <c r="AB19" s="27">
        <f t="shared" si="21"/>
        <v>100.47590719809638</v>
      </c>
      <c r="AC19" s="26">
        <f t="shared" si="7"/>
        <v>8</v>
      </c>
      <c r="AD19" s="31">
        <v>459</v>
      </c>
      <c r="AE19" s="123">
        <v>463</v>
      </c>
      <c r="AF19" s="27">
        <f t="shared" si="8"/>
        <v>100.8714596949891</v>
      </c>
      <c r="AG19" s="26">
        <f t="shared" si="9"/>
        <v>4</v>
      </c>
      <c r="AH19" s="31">
        <v>145</v>
      </c>
      <c r="AI19" s="31">
        <v>241</v>
      </c>
      <c r="AJ19" s="27">
        <f t="shared" si="10"/>
        <v>166.20689655172413</v>
      </c>
      <c r="AK19" s="26">
        <f t="shared" si="11"/>
        <v>96</v>
      </c>
      <c r="AL19" s="33">
        <v>99</v>
      </c>
      <c r="AM19" s="33">
        <v>118</v>
      </c>
      <c r="AN19" s="29">
        <v>119.7</v>
      </c>
      <c r="AO19" s="26">
        <f t="shared" si="12"/>
        <v>19</v>
      </c>
      <c r="AP19" s="34">
        <v>765</v>
      </c>
      <c r="AQ19" s="31">
        <v>766</v>
      </c>
      <c r="AR19" s="28">
        <v>116.1</v>
      </c>
      <c r="AS19" s="26">
        <f t="shared" si="22"/>
        <v>1</v>
      </c>
      <c r="AT19" s="31">
        <v>687</v>
      </c>
      <c r="AU19" s="31">
        <v>743</v>
      </c>
      <c r="AV19" s="28">
        <v>104.30570505920345</v>
      </c>
      <c r="AW19" s="26">
        <f t="shared" si="23"/>
        <v>56</v>
      </c>
      <c r="AX19" s="31">
        <v>646</v>
      </c>
      <c r="AY19" s="31">
        <v>694</v>
      </c>
      <c r="AZ19" s="28">
        <v>105.17241379310344</v>
      </c>
      <c r="BA19" s="26">
        <f t="shared" si="13"/>
        <v>48</v>
      </c>
      <c r="BB19" s="124">
        <v>2090.4090267983074</v>
      </c>
      <c r="BC19" s="31">
        <v>2691.9945725915877</v>
      </c>
      <c r="BD19" s="26">
        <f t="shared" si="24"/>
        <v>601.5855457932803</v>
      </c>
      <c r="BE19" s="31">
        <v>18</v>
      </c>
      <c r="BF19" s="31">
        <v>42</v>
      </c>
      <c r="BG19" s="27">
        <f t="shared" si="25"/>
        <v>233.33333333333334</v>
      </c>
      <c r="BH19" s="26">
        <f t="shared" si="14"/>
        <v>24</v>
      </c>
      <c r="BI19" s="31">
        <v>0</v>
      </c>
      <c r="BJ19" s="31">
        <v>15</v>
      </c>
      <c r="BK19" s="27"/>
      <c r="BL19" s="26">
        <f t="shared" si="15"/>
        <v>15</v>
      </c>
    </row>
    <row r="20" spans="1:64" s="36" customFormat="1" ht="18" customHeight="1">
      <c r="A20" s="35" t="s">
        <v>130</v>
      </c>
      <c r="B20" s="31">
        <v>912</v>
      </c>
      <c r="C20" s="123">
        <v>741</v>
      </c>
      <c r="D20" s="27">
        <f t="shared" si="0"/>
        <v>81.25</v>
      </c>
      <c r="E20" s="26">
        <f t="shared" si="16"/>
        <v>-171</v>
      </c>
      <c r="F20" s="31">
        <v>315</v>
      </c>
      <c r="G20" s="31">
        <v>289</v>
      </c>
      <c r="H20" s="27">
        <f t="shared" si="1"/>
        <v>91.74603174603175</v>
      </c>
      <c r="I20" s="26">
        <f t="shared" si="17"/>
        <v>-26</v>
      </c>
      <c r="J20" s="31">
        <v>459</v>
      </c>
      <c r="K20" s="31">
        <v>435</v>
      </c>
      <c r="L20" s="27">
        <f t="shared" si="2"/>
        <v>94.77124183006535</v>
      </c>
      <c r="M20" s="26">
        <f t="shared" si="18"/>
        <v>-24</v>
      </c>
      <c r="N20" s="32">
        <v>55</v>
      </c>
      <c r="O20" s="31">
        <v>88</v>
      </c>
      <c r="P20" s="27">
        <f t="shared" si="3"/>
        <v>160</v>
      </c>
      <c r="Q20" s="26">
        <f t="shared" si="19"/>
        <v>33</v>
      </c>
      <c r="R20" s="31">
        <v>186</v>
      </c>
      <c r="S20" s="32">
        <v>200</v>
      </c>
      <c r="T20" s="27">
        <f t="shared" si="4"/>
        <v>107.5268817204301</v>
      </c>
      <c r="U20" s="26">
        <f t="shared" si="5"/>
        <v>14</v>
      </c>
      <c r="V20" s="31">
        <v>1146</v>
      </c>
      <c r="W20" s="31">
        <v>918</v>
      </c>
      <c r="X20" s="27">
        <f t="shared" si="20"/>
        <v>80.10471204188482</v>
      </c>
      <c r="Y20" s="26">
        <f t="shared" si="6"/>
        <v>-228</v>
      </c>
      <c r="Z20" s="31">
        <v>860</v>
      </c>
      <c r="AA20" s="31">
        <v>676</v>
      </c>
      <c r="AB20" s="27">
        <f t="shared" si="21"/>
        <v>78.6046511627907</v>
      </c>
      <c r="AC20" s="26">
        <f t="shared" si="7"/>
        <v>-184</v>
      </c>
      <c r="AD20" s="31">
        <v>258</v>
      </c>
      <c r="AE20" s="123">
        <v>212</v>
      </c>
      <c r="AF20" s="27">
        <f t="shared" si="8"/>
        <v>82.17054263565892</v>
      </c>
      <c r="AG20" s="26">
        <f t="shared" si="9"/>
        <v>-46</v>
      </c>
      <c r="AH20" s="31">
        <v>131</v>
      </c>
      <c r="AI20" s="31">
        <v>135</v>
      </c>
      <c r="AJ20" s="27">
        <f t="shared" si="10"/>
        <v>103.05343511450383</v>
      </c>
      <c r="AK20" s="26">
        <f t="shared" si="11"/>
        <v>4</v>
      </c>
      <c r="AL20" s="33">
        <v>92</v>
      </c>
      <c r="AM20" s="33">
        <v>103</v>
      </c>
      <c r="AN20" s="29">
        <v>104.1</v>
      </c>
      <c r="AO20" s="26">
        <f t="shared" si="12"/>
        <v>11</v>
      </c>
      <c r="AP20" s="34">
        <v>501</v>
      </c>
      <c r="AQ20" s="31">
        <v>504</v>
      </c>
      <c r="AR20" s="28">
        <v>93.1</v>
      </c>
      <c r="AS20" s="26">
        <f t="shared" si="22"/>
        <v>3</v>
      </c>
      <c r="AT20" s="31">
        <v>319</v>
      </c>
      <c r="AU20" s="31">
        <v>233</v>
      </c>
      <c r="AV20" s="28">
        <v>96.39423076923077</v>
      </c>
      <c r="AW20" s="26">
        <f t="shared" si="23"/>
        <v>-86</v>
      </c>
      <c r="AX20" s="31">
        <v>255</v>
      </c>
      <c r="AY20" s="31">
        <v>185</v>
      </c>
      <c r="AZ20" s="28">
        <v>91.37931034482759</v>
      </c>
      <c r="BA20" s="26">
        <f t="shared" si="13"/>
        <v>-70</v>
      </c>
      <c r="BB20" s="124">
        <v>2000</v>
      </c>
      <c r="BC20" s="31">
        <v>2289.2045454545455</v>
      </c>
      <c r="BD20" s="26">
        <f t="shared" si="24"/>
        <v>289.2045454545455</v>
      </c>
      <c r="BE20" s="31">
        <v>49</v>
      </c>
      <c r="BF20" s="31">
        <v>45</v>
      </c>
      <c r="BG20" s="27">
        <f t="shared" si="25"/>
        <v>91.83673469387756</v>
      </c>
      <c r="BH20" s="26">
        <f t="shared" si="14"/>
        <v>-4</v>
      </c>
      <c r="BI20" s="31">
        <v>20</v>
      </c>
      <c r="BJ20" s="31">
        <v>4</v>
      </c>
      <c r="BK20" s="27">
        <f t="shared" si="26"/>
        <v>20</v>
      </c>
      <c r="BL20" s="26">
        <f t="shared" si="15"/>
        <v>-16</v>
      </c>
    </row>
    <row r="21" spans="1:64" s="20" customFormat="1" ht="18" customHeight="1">
      <c r="A21" s="30" t="s">
        <v>173</v>
      </c>
      <c r="B21" s="31">
        <v>1119</v>
      </c>
      <c r="C21" s="123">
        <v>915</v>
      </c>
      <c r="D21" s="27">
        <f t="shared" si="0"/>
        <v>81.76943699731903</v>
      </c>
      <c r="E21" s="26">
        <f t="shared" si="16"/>
        <v>-204</v>
      </c>
      <c r="F21" s="31">
        <v>510</v>
      </c>
      <c r="G21" s="31">
        <v>467</v>
      </c>
      <c r="H21" s="27">
        <f t="shared" si="1"/>
        <v>91.56862745098039</v>
      </c>
      <c r="I21" s="26">
        <f t="shared" si="17"/>
        <v>-43</v>
      </c>
      <c r="J21" s="31">
        <v>504</v>
      </c>
      <c r="K21" s="31">
        <v>505</v>
      </c>
      <c r="L21" s="27">
        <f t="shared" si="2"/>
        <v>100.1984126984127</v>
      </c>
      <c r="M21" s="26">
        <f t="shared" si="18"/>
        <v>1</v>
      </c>
      <c r="N21" s="32">
        <v>42</v>
      </c>
      <c r="O21" s="31">
        <v>77</v>
      </c>
      <c r="P21" s="27">
        <f t="shared" si="3"/>
        <v>183.33333333333331</v>
      </c>
      <c r="Q21" s="26">
        <f t="shared" si="19"/>
        <v>35</v>
      </c>
      <c r="R21" s="31">
        <v>143</v>
      </c>
      <c r="S21" s="32">
        <v>144</v>
      </c>
      <c r="T21" s="27">
        <f t="shared" si="4"/>
        <v>100.69930069930071</v>
      </c>
      <c r="U21" s="26">
        <f t="shared" si="5"/>
        <v>1</v>
      </c>
      <c r="V21" s="31">
        <v>1511</v>
      </c>
      <c r="W21" s="31">
        <v>1275</v>
      </c>
      <c r="X21" s="27">
        <f t="shared" si="20"/>
        <v>84.38120450033091</v>
      </c>
      <c r="Y21" s="26">
        <f t="shared" si="6"/>
        <v>-236</v>
      </c>
      <c r="Z21" s="31">
        <v>1093</v>
      </c>
      <c r="AA21" s="31">
        <v>899</v>
      </c>
      <c r="AB21" s="27">
        <f t="shared" si="21"/>
        <v>82.25068618481244</v>
      </c>
      <c r="AC21" s="26">
        <f t="shared" si="7"/>
        <v>-194</v>
      </c>
      <c r="AD21" s="31">
        <v>291</v>
      </c>
      <c r="AE21" s="123">
        <v>174</v>
      </c>
      <c r="AF21" s="27">
        <f t="shared" si="8"/>
        <v>59.79381443298969</v>
      </c>
      <c r="AG21" s="26">
        <f t="shared" si="9"/>
        <v>-117</v>
      </c>
      <c r="AH21" s="31">
        <v>190</v>
      </c>
      <c r="AI21" s="31">
        <v>191</v>
      </c>
      <c r="AJ21" s="27">
        <f t="shared" si="10"/>
        <v>100.52631578947368</v>
      </c>
      <c r="AK21" s="26">
        <f t="shared" si="11"/>
        <v>1</v>
      </c>
      <c r="AL21" s="33">
        <v>140</v>
      </c>
      <c r="AM21" s="33">
        <v>162</v>
      </c>
      <c r="AN21" s="29">
        <v>110.2</v>
      </c>
      <c r="AO21" s="26">
        <f t="shared" si="12"/>
        <v>22</v>
      </c>
      <c r="AP21" s="34">
        <v>542</v>
      </c>
      <c r="AQ21" s="31">
        <v>602</v>
      </c>
      <c r="AR21" s="28">
        <v>113.7</v>
      </c>
      <c r="AS21" s="26">
        <f t="shared" si="22"/>
        <v>60</v>
      </c>
      <c r="AT21" s="31">
        <v>462</v>
      </c>
      <c r="AU21" s="31">
        <v>380</v>
      </c>
      <c r="AV21" s="28">
        <v>70.86092715231787</v>
      </c>
      <c r="AW21" s="26">
        <f t="shared" si="23"/>
        <v>-82</v>
      </c>
      <c r="AX21" s="31">
        <v>416</v>
      </c>
      <c r="AY21" s="31">
        <v>344</v>
      </c>
      <c r="AZ21" s="28">
        <v>69.88416988416989</v>
      </c>
      <c r="BA21" s="26">
        <f t="shared" si="13"/>
        <v>-72</v>
      </c>
      <c r="BB21" s="124">
        <v>1850.5643340857787</v>
      </c>
      <c r="BC21" s="31">
        <v>2253.4285714285716</v>
      </c>
      <c r="BD21" s="26">
        <f t="shared" si="24"/>
        <v>402.8642373427929</v>
      </c>
      <c r="BE21" s="31">
        <v>31</v>
      </c>
      <c r="BF21" s="31">
        <v>45</v>
      </c>
      <c r="BG21" s="27">
        <f t="shared" si="25"/>
        <v>145.16129032258064</v>
      </c>
      <c r="BH21" s="26">
        <f t="shared" si="14"/>
        <v>14</v>
      </c>
      <c r="BI21" s="31">
        <v>17</v>
      </c>
      <c r="BJ21" s="31">
        <v>19</v>
      </c>
      <c r="BK21" s="27">
        <f t="shared" si="26"/>
        <v>111.76470588235294</v>
      </c>
      <c r="BL21" s="26">
        <f t="shared" si="15"/>
        <v>2</v>
      </c>
    </row>
    <row r="22" spans="1:64" s="20" customFormat="1" ht="18" customHeight="1">
      <c r="A22" s="30" t="s">
        <v>131</v>
      </c>
      <c r="B22" s="31">
        <v>2010</v>
      </c>
      <c r="C22" s="123">
        <v>1720</v>
      </c>
      <c r="D22" s="27">
        <f t="shared" si="0"/>
        <v>85.57213930348259</v>
      </c>
      <c r="E22" s="26">
        <f t="shared" si="16"/>
        <v>-290</v>
      </c>
      <c r="F22" s="31">
        <v>944</v>
      </c>
      <c r="G22" s="31">
        <v>771</v>
      </c>
      <c r="H22" s="27">
        <f t="shared" si="1"/>
        <v>81.67372881355932</v>
      </c>
      <c r="I22" s="26">
        <f t="shared" si="17"/>
        <v>-173</v>
      </c>
      <c r="J22" s="31">
        <v>803</v>
      </c>
      <c r="K22" s="31">
        <v>839</v>
      </c>
      <c r="L22" s="27">
        <f t="shared" si="2"/>
        <v>104.48318804483188</v>
      </c>
      <c r="M22" s="26">
        <f t="shared" si="18"/>
        <v>36</v>
      </c>
      <c r="N22" s="32">
        <v>188</v>
      </c>
      <c r="O22" s="31">
        <v>318</v>
      </c>
      <c r="P22" s="27">
        <f t="shared" si="3"/>
        <v>169.14893617021275</v>
      </c>
      <c r="Q22" s="26">
        <f t="shared" si="19"/>
        <v>130</v>
      </c>
      <c r="R22" s="31">
        <v>232</v>
      </c>
      <c r="S22" s="32">
        <v>259</v>
      </c>
      <c r="T22" s="27">
        <f t="shared" si="4"/>
        <v>111.63793103448276</v>
      </c>
      <c r="U22" s="26">
        <f t="shared" si="5"/>
        <v>27</v>
      </c>
      <c r="V22" s="31">
        <v>3198</v>
      </c>
      <c r="W22" s="31">
        <v>3724</v>
      </c>
      <c r="X22" s="27">
        <f t="shared" si="20"/>
        <v>116.44777986241401</v>
      </c>
      <c r="Y22" s="26">
        <f t="shared" si="6"/>
        <v>526</v>
      </c>
      <c r="Z22" s="31">
        <v>1971</v>
      </c>
      <c r="AA22" s="31">
        <v>1649</v>
      </c>
      <c r="AB22" s="27">
        <f t="shared" si="21"/>
        <v>83.66311516996448</v>
      </c>
      <c r="AC22" s="26">
        <f t="shared" si="7"/>
        <v>-322</v>
      </c>
      <c r="AD22" s="31">
        <v>858</v>
      </c>
      <c r="AE22" s="123">
        <v>1569</v>
      </c>
      <c r="AF22" s="27">
        <f t="shared" si="8"/>
        <v>182.86713286713288</v>
      </c>
      <c r="AG22" s="26">
        <f t="shared" si="9"/>
        <v>711</v>
      </c>
      <c r="AH22" s="31">
        <v>371</v>
      </c>
      <c r="AI22" s="31">
        <v>179</v>
      </c>
      <c r="AJ22" s="27">
        <f t="shared" si="10"/>
        <v>48.24797843665768</v>
      </c>
      <c r="AK22" s="26">
        <f t="shared" si="11"/>
        <v>-192</v>
      </c>
      <c r="AL22" s="33">
        <v>194</v>
      </c>
      <c r="AM22" s="33">
        <v>190</v>
      </c>
      <c r="AN22" s="29">
        <v>88.3</v>
      </c>
      <c r="AO22" s="26">
        <f t="shared" si="12"/>
        <v>-4</v>
      </c>
      <c r="AP22" s="34">
        <v>900</v>
      </c>
      <c r="AQ22" s="31">
        <v>1034</v>
      </c>
      <c r="AR22" s="28">
        <v>107.3</v>
      </c>
      <c r="AS22" s="26">
        <f t="shared" si="22"/>
        <v>134</v>
      </c>
      <c r="AT22" s="31">
        <v>915</v>
      </c>
      <c r="AU22" s="31">
        <v>780</v>
      </c>
      <c r="AV22" s="28">
        <v>85.8540925266904</v>
      </c>
      <c r="AW22" s="26">
        <f t="shared" si="23"/>
        <v>-135</v>
      </c>
      <c r="AX22" s="31">
        <v>803</v>
      </c>
      <c r="AY22" s="31">
        <v>699</v>
      </c>
      <c r="AZ22" s="28">
        <v>87.33535967578521</v>
      </c>
      <c r="BA22" s="26">
        <f t="shared" si="13"/>
        <v>-104</v>
      </c>
      <c r="BB22" s="124">
        <v>1547.9484173505275</v>
      </c>
      <c r="BC22" s="31">
        <v>2023.4074074074074</v>
      </c>
      <c r="BD22" s="26">
        <f t="shared" si="24"/>
        <v>475.4589900568799</v>
      </c>
      <c r="BE22" s="31">
        <v>75</v>
      </c>
      <c r="BF22" s="31">
        <v>161</v>
      </c>
      <c r="BG22" s="27">
        <f t="shared" si="25"/>
        <v>214.66666666666666</v>
      </c>
      <c r="BH22" s="26">
        <f t="shared" si="14"/>
        <v>86</v>
      </c>
      <c r="BI22" s="31">
        <v>79</v>
      </c>
      <c r="BJ22" s="31">
        <v>25</v>
      </c>
      <c r="BK22" s="27">
        <f t="shared" si="26"/>
        <v>31.645569620253166</v>
      </c>
      <c r="BL22" s="26">
        <f t="shared" si="15"/>
        <v>-54</v>
      </c>
    </row>
    <row r="23" spans="1:64" s="20" customFormat="1" ht="18" customHeight="1">
      <c r="A23" s="30" t="s">
        <v>174</v>
      </c>
      <c r="B23" s="31">
        <v>1332</v>
      </c>
      <c r="C23" s="123">
        <v>1082</v>
      </c>
      <c r="D23" s="27">
        <f t="shared" si="0"/>
        <v>81.23123123123122</v>
      </c>
      <c r="E23" s="26">
        <f t="shared" si="16"/>
        <v>-250</v>
      </c>
      <c r="F23" s="31">
        <v>561</v>
      </c>
      <c r="G23" s="31">
        <v>431</v>
      </c>
      <c r="H23" s="27">
        <f t="shared" si="1"/>
        <v>76.8270944741533</v>
      </c>
      <c r="I23" s="26">
        <f t="shared" si="17"/>
        <v>-130</v>
      </c>
      <c r="J23" s="31">
        <v>343</v>
      </c>
      <c r="K23" s="31">
        <v>346</v>
      </c>
      <c r="L23" s="27">
        <f t="shared" si="2"/>
        <v>100.87463556851313</v>
      </c>
      <c r="M23" s="26">
        <f t="shared" si="18"/>
        <v>3</v>
      </c>
      <c r="N23" s="32">
        <v>16</v>
      </c>
      <c r="O23" s="31">
        <v>42</v>
      </c>
      <c r="P23" s="27">
        <f t="shared" si="3"/>
        <v>262.5</v>
      </c>
      <c r="Q23" s="26">
        <f t="shared" si="19"/>
        <v>26</v>
      </c>
      <c r="R23" s="31">
        <v>157</v>
      </c>
      <c r="S23" s="32">
        <v>152</v>
      </c>
      <c r="T23" s="27">
        <f t="shared" si="4"/>
        <v>96.81528662420382</v>
      </c>
      <c r="U23" s="26">
        <f t="shared" si="5"/>
        <v>-5</v>
      </c>
      <c r="V23" s="31">
        <v>1361</v>
      </c>
      <c r="W23" s="31">
        <v>1168</v>
      </c>
      <c r="X23" s="27">
        <f t="shared" si="20"/>
        <v>85.8192505510654</v>
      </c>
      <c r="Y23" s="26">
        <f t="shared" si="6"/>
        <v>-193</v>
      </c>
      <c r="Z23" s="31">
        <v>1216</v>
      </c>
      <c r="AA23" s="31">
        <v>996</v>
      </c>
      <c r="AB23" s="27">
        <f t="shared" si="21"/>
        <v>81.9078947368421</v>
      </c>
      <c r="AC23" s="26">
        <f t="shared" si="7"/>
        <v>-220</v>
      </c>
      <c r="AD23" s="31">
        <v>103</v>
      </c>
      <c r="AE23" s="123">
        <v>78</v>
      </c>
      <c r="AF23" s="27">
        <f t="shared" si="8"/>
        <v>75.72815533980582</v>
      </c>
      <c r="AG23" s="26">
        <f t="shared" si="9"/>
        <v>-25</v>
      </c>
      <c r="AH23" s="31">
        <v>100</v>
      </c>
      <c r="AI23" s="31">
        <v>67</v>
      </c>
      <c r="AJ23" s="27">
        <f t="shared" si="10"/>
        <v>67</v>
      </c>
      <c r="AK23" s="26">
        <f t="shared" si="11"/>
        <v>-33</v>
      </c>
      <c r="AL23" s="33">
        <v>77</v>
      </c>
      <c r="AM23" s="33">
        <v>79</v>
      </c>
      <c r="AN23" s="29">
        <v>91</v>
      </c>
      <c r="AO23" s="26">
        <f t="shared" si="12"/>
        <v>2</v>
      </c>
      <c r="AP23" s="34">
        <v>406</v>
      </c>
      <c r="AQ23" s="31">
        <v>403</v>
      </c>
      <c r="AR23" s="28">
        <v>95.7</v>
      </c>
      <c r="AS23" s="26">
        <f t="shared" si="22"/>
        <v>-3</v>
      </c>
      <c r="AT23" s="31">
        <v>609</v>
      </c>
      <c r="AU23" s="31">
        <v>473</v>
      </c>
      <c r="AV23" s="28">
        <v>87.01657458563537</v>
      </c>
      <c r="AW23" s="26">
        <f t="shared" si="23"/>
        <v>-136</v>
      </c>
      <c r="AX23" s="31">
        <v>497</v>
      </c>
      <c r="AY23" s="31">
        <v>349</v>
      </c>
      <c r="AZ23" s="28">
        <v>83.04195804195804</v>
      </c>
      <c r="BA23" s="26">
        <f t="shared" si="13"/>
        <v>-148</v>
      </c>
      <c r="BB23" s="124">
        <v>1397.0238095238096</v>
      </c>
      <c r="BC23" s="31">
        <v>1865.2519893899205</v>
      </c>
      <c r="BD23" s="26">
        <f t="shared" si="24"/>
        <v>468.22817986611085</v>
      </c>
      <c r="BE23" s="31">
        <v>35</v>
      </c>
      <c r="BF23" s="31">
        <v>42</v>
      </c>
      <c r="BG23" s="27">
        <f t="shared" si="25"/>
        <v>120</v>
      </c>
      <c r="BH23" s="26">
        <f t="shared" si="14"/>
        <v>7</v>
      </c>
      <c r="BI23" s="31">
        <v>12</v>
      </c>
      <c r="BJ23" s="31">
        <v>1</v>
      </c>
      <c r="BK23" s="27">
        <f t="shared" si="26"/>
        <v>8.333333333333332</v>
      </c>
      <c r="BL23" s="26">
        <f t="shared" si="15"/>
        <v>-11</v>
      </c>
    </row>
    <row r="24" spans="1:64" s="20" customFormat="1" ht="18" customHeight="1">
      <c r="A24" s="30" t="s">
        <v>175</v>
      </c>
      <c r="B24" s="31">
        <v>1235</v>
      </c>
      <c r="C24" s="123">
        <v>930</v>
      </c>
      <c r="D24" s="27">
        <f t="shared" si="0"/>
        <v>75.30364372469636</v>
      </c>
      <c r="E24" s="26">
        <f t="shared" si="16"/>
        <v>-305</v>
      </c>
      <c r="F24" s="31">
        <v>554</v>
      </c>
      <c r="G24" s="31">
        <v>484</v>
      </c>
      <c r="H24" s="27">
        <f t="shared" si="1"/>
        <v>87.36462093862815</v>
      </c>
      <c r="I24" s="26">
        <f t="shared" si="17"/>
        <v>-70</v>
      </c>
      <c r="J24" s="31">
        <v>468</v>
      </c>
      <c r="K24" s="31">
        <v>487</v>
      </c>
      <c r="L24" s="27">
        <f t="shared" si="2"/>
        <v>104.05982905982907</v>
      </c>
      <c r="M24" s="26">
        <f t="shared" si="18"/>
        <v>19</v>
      </c>
      <c r="N24" s="32">
        <v>224</v>
      </c>
      <c r="O24" s="31">
        <v>260</v>
      </c>
      <c r="P24" s="27">
        <f t="shared" si="3"/>
        <v>116.07142857142858</v>
      </c>
      <c r="Q24" s="26">
        <f t="shared" si="19"/>
        <v>36</v>
      </c>
      <c r="R24" s="31">
        <v>108</v>
      </c>
      <c r="S24" s="32">
        <v>117</v>
      </c>
      <c r="T24" s="27">
        <f t="shared" si="4"/>
        <v>108.33333333333333</v>
      </c>
      <c r="U24" s="26">
        <f t="shared" si="5"/>
        <v>9</v>
      </c>
      <c r="V24" s="31">
        <v>3231</v>
      </c>
      <c r="W24" s="31">
        <v>3399</v>
      </c>
      <c r="X24" s="27">
        <f t="shared" si="20"/>
        <v>105.19962859795729</v>
      </c>
      <c r="Y24" s="26">
        <f t="shared" si="6"/>
        <v>168</v>
      </c>
      <c r="Z24" s="31">
        <v>1183</v>
      </c>
      <c r="AA24" s="31">
        <v>897</v>
      </c>
      <c r="AB24" s="27">
        <f t="shared" si="21"/>
        <v>75.82417582417582</v>
      </c>
      <c r="AC24" s="26">
        <f t="shared" si="7"/>
        <v>-286</v>
      </c>
      <c r="AD24" s="31">
        <v>1767</v>
      </c>
      <c r="AE24" s="123">
        <v>1899</v>
      </c>
      <c r="AF24" s="27">
        <f t="shared" si="8"/>
        <v>107.47028862478778</v>
      </c>
      <c r="AG24" s="26">
        <f t="shared" si="9"/>
        <v>132</v>
      </c>
      <c r="AH24" s="31">
        <v>52</v>
      </c>
      <c r="AI24" s="31">
        <v>40</v>
      </c>
      <c r="AJ24" s="27">
        <f t="shared" si="10"/>
        <v>76.92307692307693</v>
      </c>
      <c r="AK24" s="26">
        <f t="shared" si="11"/>
        <v>-12</v>
      </c>
      <c r="AL24" s="33">
        <v>159</v>
      </c>
      <c r="AM24" s="33">
        <v>148</v>
      </c>
      <c r="AN24" s="29">
        <v>96.1</v>
      </c>
      <c r="AO24" s="26">
        <f t="shared" si="12"/>
        <v>-11</v>
      </c>
      <c r="AP24" s="34">
        <v>474</v>
      </c>
      <c r="AQ24" s="31">
        <v>498</v>
      </c>
      <c r="AR24" s="28">
        <v>110.8</v>
      </c>
      <c r="AS24" s="26">
        <f t="shared" si="22"/>
        <v>24</v>
      </c>
      <c r="AT24" s="31">
        <v>603</v>
      </c>
      <c r="AU24" s="31">
        <v>487</v>
      </c>
      <c r="AV24" s="28">
        <v>68.53448275862068</v>
      </c>
      <c r="AW24" s="26">
        <f t="shared" si="23"/>
        <v>-116</v>
      </c>
      <c r="AX24" s="31">
        <v>543</v>
      </c>
      <c r="AY24" s="31">
        <v>430</v>
      </c>
      <c r="AZ24" s="28">
        <v>71.35593220338983</v>
      </c>
      <c r="BA24" s="26">
        <f t="shared" si="13"/>
        <v>-113</v>
      </c>
      <c r="BB24" s="124">
        <v>2245.714285714286</v>
      </c>
      <c r="BC24" s="31">
        <v>2424.1050119331744</v>
      </c>
      <c r="BD24" s="26">
        <f t="shared" si="24"/>
        <v>178.39072621888863</v>
      </c>
      <c r="BE24" s="31">
        <v>21</v>
      </c>
      <c r="BF24" s="31">
        <v>28</v>
      </c>
      <c r="BG24" s="27">
        <f t="shared" si="25"/>
        <v>133.33333333333331</v>
      </c>
      <c r="BH24" s="26">
        <f t="shared" si="14"/>
        <v>7</v>
      </c>
      <c r="BI24" s="31">
        <v>12</v>
      </c>
      <c r="BJ24" s="31">
        <v>12</v>
      </c>
      <c r="BK24" s="27">
        <f t="shared" si="26"/>
        <v>100</v>
      </c>
      <c r="BL24" s="26">
        <f t="shared" si="15"/>
        <v>0</v>
      </c>
    </row>
    <row r="25" spans="1:64" s="20" customFormat="1" ht="18" customHeight="1">
      <c r="A25" s="30" t="s">
        <v>176</v>
      </c>
      <c r="B25" s="31">
        <v>1385</v>
      </c>
      <c r="C25" s="123">
        <v>1208</v>
      </c>
      <c r="D25" s="27">
        <f t="shared" si="0"/>
        <v>87.22021660649818</v>
      </c>
      <c r="E25" s="26">
        <f t="shared" si="16"/>
        <v>-177</v>
      </c>
      <c r="F25" s="31">
        <v>364</v>
      </c>
      <c r="G25" s="31">
        <v>363</v>
      </c>
      <c r="H25" s="27">
        <f t="shared" si="1"/>
        <v>99.72527472527473</v>
      </c>
      <c r="I25" s="26">
        <f t="shared" si="17"/>
        <v>-1</v>
      </c>
      <c r="J25" s="31">
        <v>676</v>
      </c>
      <c r="K25" s="31">
        <v>679</v>
      </c>
      <c r="L25" s="27">
        <f t="shared" si="2"/>
        <v>100.44378698224851</v>
      </c>
      <c r="M25" s="26">
        <f t="shared" si="18"/>
        <v>3</v>
      </c>
      <c r="N25" s="32">
        <v>4</v>
      </c>
      <c r="O25" s="31">
        <v>65</v>
      </c>
      <c r="P25" s="211" t="s">
        <v>163</v>
      </c>
      <c r="Q25" s="26">
        <f t="shared" si="19"/>
        <v>61</v>
      </c>
      <c r="R25" s="31">
        <v>282</v>
      </c>
      <c r="S25" s="32">
        <v>278</v>
      </c>
      <c r="T25" s="27">
        <f t="shared" si="4"/>
        <v>98.58156028368793</v>
      </c>
      <c r="U25" s="26">
        <f t="shared" si="5"/>
        <v>-4</v>
      </c>
      <c r="V25" s="31">
        <v>1817</v>
      </c>
      <c r="W25" s="31">
        <v>1760</v>
      </c>
      <c r="X25" s="27">
        <f t="shared" si="20"/>
        <v>96.862960924601</v>
      </c>
      <c r="Y25" s="26">
        <f t="shared" si="6"/>
        <v>-57</v>
      </c>
      <c r="Z25" s="31">
        <v>1325</v>
      </c>
      <c r="AA25" s="31">
        <v>1144</v>
      </c>
      <c r="AB25" s="27">
        <f t="shared" si="21"/>
        <v>86.33962264150944</v>
      </c>
      <c r="AC25" s="26">
        <f t="shared" si="7"/>
        <v>-181</v>
      </c>
      <c r="AD25" s="31">
        <v>435</v>
      </c>
      <c r="AE25" s="123">
        <v>322</v>
      </c>
      <c r="AF25" s="27">
        <f t="shared" si="8"/>
        <v>74.02298850574712</v>
      </c>
      <c r="AG25" s="26">
        <f t="shared" si="9"/>
        <v>-113</v>
      </c>
      <c r="AH25" s="31">
        <v>109</v>
      </c>
      <c r="AI25" s="31">
        <v>96</v>
      </c>
      <c r="AJ25" s="27">
        <f t="shared" si="10"/>
        <v>88.07339449541286</v>
      </c>
      <c r="AK25" s="26">
        <f t="shared" si="11"/>
        <v>-13</v>
      </c>
      <c r="AL25" s="33">
        <v>82</v>
      </c>
      <c r="AM25" s="33">
        <v>84</v>
      </c>
      <c r="AN25" s="29">
        <v>107.4</v>
      </c>
      <c r="AO25" s="26">
        <f t="shared" si="12"/>
        <v>2</v>
      </c>
      <c r="AP25" s="34">
        <v>716</v>
      </c>
      <c r="AQ25" s="31">
        <v>739</v>
      </c>
      <c r="AR25" s="28">
        <v>103.3</v>
      </c>
      <c r="AS25" s="26">
        <f t="shared" si="22"/>
        <v>23</v>
      </c>
      <c r="AT25" s="31">
        <v>499</v>
      </c>
      <c r="AU25" s="31">
        <v>399</v>
      </c>
      <c r="AV25" s="28">
        <v>83.71104815864022</v>
      </c>
      <c r="AW25" s="26">
        <f t="shared" si="23"/>
        <v>-100</v>
      </c>
      <c r="AX25" s="31">
        <v>419</v>
      </c>
      <c r="AY25" s="31">
        <v>340</v>
      </c>
      <c r="AZ25" s="28">
        <v>84.73154362416108</v>
      </c>
      <c r="BA25" s="26">
        <f t="shared" si="13"/>
        <v>-79</v>
      </c>
      <c r="BB25" s="124">
        <v>1931.8181818181818</v>
      </c>
      <c r="BC25" s="31">
        <v>2020.7100591715975</v>
      </c>
      <c r="BD25" s="26">
        <f t="shared" si="24"/>
        <v>88.8918773534158</v>
      </c>
      <c r="BE25" s="31">
        <v>10</v>
      </c>
      <c r="BF25" s="31">
        <v>21</v>
      </c>
      <c r="BG25" s="27">
        <f t="shared" si="25"/>
        <v>210</v>
      </c>
      <c r="BH25" s="26">
        <f t="shared" si="14"/>
        <v>11</v>
      </c>
      <c r="BI25" s="31">
        <v>0</v>
      </c>
      <c r="BJ25" s="31">
        <v>0</v>
      </c>
      <c r="BK25" s="27"/>
      <c r="BL25" s="26">
        <f t="shared" si="15"/>
        <v>0</v>
      </c>
    </row>
    <row r="26" spans="1:64" s="20" customFormat="1" ht="18" customHeight="1">
      <c r="A26" s="30" t="s">
        <v>132</v>
      </c>
      <c r="B26" s="31">
        <v>952</v>
      </c>
      <c r="C26" s="123">
        <v>991</v>
      </c>
      <c r="D26" s="27">
        <f t="shared" si="0"/>
        <v>104.09663865546219</v>
      </c>
      <c r="E26" s="26">
        <f t="shared" si="16"/>
        <v>39</v>
      </c>
      <c r="F26" s="31">
        <v>337</v>
      </c>
      <c r="G26" s="31">
        <v>464</v>
      </c>
      <c r="H26" s="27">
        <f t="shared" si="1"/>
        <v>137.68545994065283</v>
      </c>
      <c r="I26" s="26">
        <f t="shared" si="17"/>
        <v>127</v>
      </c>
      <c r="J26" s="31">
        <v>495</v>
      </c>
      <c r="K26" s="31">
        <v>509</v>
      </c>
      <c r="L26" s="27">
        <f t="shared" si="2"/>
        <v>102.82828282828282</v>
      </c>
      <c r="M26" s="26">
        <f t="shared" si="18"/>
        <v>14</v>
      </c>
      <c r="N26" s="32">
        <v>16</v>
      </c>
      <c r="O26" s="31">
        <v>35</v>
      </c>
      <c r="P26" s="27">
        <f t="shared" si="3"/>
        <v>218.75</v>
      </c>
      <c r="Q26" s="26">
        <f t="shared" si="19"/>
        <v>19</v>
      </c>
      <c r="R26" s="31">
        <v>116</v>
      </c>
      <c r="S26" s="32">
        <v>121</v>
      </c>
      <c r="T26" s="27">
        <f t="shared" si="4"/>
        <v>104.3103448275862</v>
      </c>
      <c r="U26" s="26">
        <f t="shared" si="5"/>
        <v>5</v>
      </c>
      <c r="V26" s="31">
        <v>1207</v>
      </c>
      <c r="W26" s="31">
        <v>1152</v>
      </c>
      <c r="X26" s="27">
        <f t="shared" si="20"/>
        <v>95.44324772162386</v>
      </c>
      <c r="Y26" s="26">
        <f t="shared" si="6"/>
        <v>-55</v>
      </c>
      <c r="Z26" s="31">
        <v>889</v>
      </c>
      <c r="AA26" s="31">
        <v>903</v>
      </c>
      <c r="AB26" s="27">
        <f t="shared" si="21"/>
        <v>101.5748031496063</v>
      </c>
      <c r="AC26" s="26">
        <f t="shared" si="7"/>
        <v>14</v>
      </c>
      <c r="AD26" s="31">
        <v>217</v>
      </c>
      <c r="AE26" s="123">
        <v>93</v>
      </c>
      <c r="AF26" s="27">
        <f t="shared" si="8"/>
        <v>42.857142857142854</v>
      </c>
      <c r="AG26" s="26">
        <f t="shared" si="9"/>
        <v>-124</v>
      </c>
      <c r="AH26" s="31">
        <v>225</v>
      </c>
      <c r="AI26" s="31">
        <v>165</v>
      </c>
      <c r="AJ26" s="27">
        <f t="shared" si="10"/>
        <v>73.33333333333333</v>
      </c>
      <c r="AK26" s="26">
        <f t="shared" si="11"/>
        <v>-60</v>
      </c>
      <c r="AL26" s="33">
        <v>57</v>
      </c>
      <c r="AM26" s="33">
        <v>68</v>
      </c>
      <c r="AN26" s="29">
        <v>127.5</v>
      </c>
      <c r="AO26" s="26">
        <f t="shared" si="12"/>
        <v>11</v>
      </c>
      <c r="AP26" s="34">
        <v>498</v>
      </c>
      <c r="AQ26" s="31">
        <v>513</v>
      </c>
      <c r="AR26" s="28">
        <v>110.5</v>
      </c>
      <c r="AS26" s="26">
        <f t="shared" si="22"/>
        <v>15</v>
      </c>
      <c r="AT26" s="31">
        <v>331</v>
      </c>
      <c r="AU26" s="31">
        <v>372</v>
      </c>
      <c r="AV26" s="28">
        <v>87.09677419354838</v>
      </c>
      <c r="AW26" s="26">
        <f t="shared" si="23"/>
        <v>41</v>
      </c>
      <c r="AX26" s="31">
        <v>309</v>
      </c>
      <c r="AY26" s="31">
        <v>346</v>
      </c>
      <c r="AZ26" s="28">
        <v>86.94736842105263</v>
      </c>
      <c r="BA26" s="26">
        <f t="shared" si="13"/>
        <v>37</v>
      </c>
      <c r="BB26" s="124">
        <v>1574.6594005449592</v>
      </c>
      <c r="BC26" s="31">
        <v>2283.2474226804125</v>
      </c>
      <c r="BD26" s="26">
        <f t="shared" si="24"/>
        <v>708.5880221354532</v>
      </c>
      <c r="BE26" s="31">
        <v>17</v>
      </c>
      <c r="BF26" s="31">
        <v>15</v>
      </c>
      <c r="BG26" s="27">
        <f t="shared" si="25"/>
        <v>88.23529411764706</v>
      </c>
      <c r="BH26" s="26">
        <f t="shared" si="14"/>
        <v>-2</v>
      </c>
      <c r="BI26" s="31">
        <v>2</v>
      </c>
      <c r="BJ26" s="31">
        <v>3</v>
      </c>
      <c r="BK26" s="27">
        <f t="shared" si="26"/>
        <v>150</v>
      </c>
      <c r="BL26" s="26">
        <f t="shared" si="15"/>
        <v>1</v>
      </c>
    </row>
    <row r="27" spans="1:64" s="20" customFormat="1" ht="18" customHeight="1">
      <c r="A27" s="30" t="s">
        <v>177</v>
      </c>
      <c r="B27" s="31">
        <v>1337</v>
      </c>
      <c r="C27" s="123">
        <v>1150</v>
      </c>
      <c r="D27" s="27">
        <f t="shared" si="0"/>
        <v>86.01346297681376</v>
      </c>
      <c r="E27" s="26">
        <f t="shared" si="16"/>
        <v>-187</v>
      </c>
      <c r="F27" s="31">
        <v>535</v>
      </c>
      <c r="G27" s="31">
        <v>494</v>
      </c>
      <c r="H27" s="27">
        <f t="shared" si="1"/>
        <v>92.33644859813084</v>
      </c>
      <c r="I27" s="26">
        <f t="shared" si="17"/>
        <v>-41</v>
      </c>
      <c r="J27" s="31">
        <v>531</v>
      </c>
      <c r="K27" s="31">
        <v>480</v>
      </c>
      <c r="L27" s="27">
        <f t="shared" si="2"/>
        <v>90.3954802259887</v>
      </c>
      <c r="M27" s="26">
        <f t="shared" si="18"/>
        <v>-51</v>
      </c>
      <c r="N27" s="32">
        <v>46</v>
      </c>
      <c r="O27" s="31">
        <v>52</v>
      </c>
      <c r="P27" s="27">
        <f t="shared" si="3"/>
        <v>113.04347826086956</v>
      </c>
      <c r="Q27" s="26">
        <f t="shared" si="19"/>
        <v>6</v>
      </c>
      <c r="R27" s="31">
        <v>157</v>
      </c>
      <c r="S27" s="32">
        <v>187</v>
      </c>
      <c r="T27" s="27">
        <f t="shared" si="4"/>
        <v>119.10828025477707</v>
      </c>
      <c r="U27" s="26">
        <f t="shared" si="5"/>
        <v>30</v>
      </c>
      <c r="V27" s="31">
        <v>2103</v>
      </c>
      <c r="W27" s="31">
        <v>1959</v>
      </c>
      <c r="X27" s="27">
        <f t="shared" si="20"/>
        <v>93.15263908701854</v>
      </c>
      <c r="Y27" s="26">
        <f t="shared" si="6"/>
        <v>-144</v>
      </c>
      <c r="Z27" s="31">
        <v>1314</v>
      </c>
      <c r="AA27" s="31">
        <v>1119</v>
      </c>
      <c r="AB27" s="27">
        <f t="shared" si="21"/>
        <v>85.15981735159818</v>
      </c>
      <c r="AC27" s="26">
        <f t="shared" si="7"/>
        <v>-195</v>
      </c>
      <c r="AD27" s="31">
        <v>618</v>
      </c>
      <c r="AE27" s="123">
        <v>575</v>
      </c>
      <c r="AF27" s="27">
        <f t="shared" si="8"/>
        <v>93.042071197411</v>
      </c>
      <c r="AG27" s="26">
        <f t="shared" si="9"/>
        <v>-43</v>
      </c>
      <c r="AH27" s="31">
        <v>140</v>
      </c>
      <c r="AI27" s="31">
        <v>116</v>
      </c>
      <c r="AJ27" s="27">
        <f t="shared" si="10"/>
        <v>82.85714285714286</v>
      </c>
      <c r="AK27" s="26">
        <f t="shared" si="11"/>
        <v>-24</v>
      </c>
      <c r="AL27" s="33">
        <v>82</v>
      </c>
      <c r="AM27" s="33">
        <v>91</v>
      </c>
      <c r="AN27" s="29">
        <v>94</v>
      </c>
      <c r="AO27" s="26">
        <f t="shared" si="12"/>
        <v>9</v>
      </c>
      <c r="AP27" s="34">
        <v>516</v>
      </c>
      <c r="AQ27" s="31">
        <v>478</v>
      </c>
      <c r="AR27" s="28">
        <v>85</v>
      </c>
      <c r="AS27" s="26">
        <f t="shared" si="22"/>
        <v>-38</v>
      </c>
      <c r="AT27" s="31">
        <v>583</v>
      </c>
      <c r="AU27" s="31">
        <v>478</v>
      </c>
      <c r="AV27" s="28">
        <v>84.52012383900929</v>
      </c>
      <c r="AW27" s="26">
        <f t="shared" si="23"/>
        <v>-105</v>
      </c>
      <c r="AX27" s="31">
        <v>521</v>
      </c>
      <c r="AY27" s="31">
        <v>415</v>
      </c>
      <c r="AZ27" s="28">
        <v>86.78571428571429</v>
      </c>
      <c r="BA27" s="26">
        <f t="shared" si="13"/>
        <v>-106</v>
      </c>
      <c r="BB27" s="124">
        <v>1707.4954296160877</v>
      </c>
      <c r="BC27" s="31">
        <v>2086.3636363636365</v>
      </c>
      <c r="BD27" s="26">
        <f t="shared" si="24"/>
        <v>378.8682067475488</v>
      </c>
      <c r="BE27" s="31">
        <v>15</v>
      </c>
      <c r="BF27" s="31">
        <v>26</v>
      </c>
      <c r="BG27" s="27">
        <f t="shared" si="25"/>
        <v>173.33333333333334</v>
      </c>
      <c r="BH27" s="26">
        <f t="shared" si="14"/>
        <v>11</v>
      </c>
      <c r="BI27" s="31">
        <v>2</v>
      </c>
      <c r="BJ27" s="31">
        <v>4</v>
      </c>
      <c r="BK27" s="27">
        <f t="shared" si="26"/>
        <v>200</v>
      </c>
      <c r="BL27" s="26">
        <f t="shared" si="15"/>
        <v>2</v>
      </c>
    </row>
    <row r="28" spans="1:64" s="20" customFormat="1" ht="18" customHeight="1">
      <c r="A28" s="30" t="s">
        <v>133</v>
      </c>
      <c r="B28" s="31">
        <v>1062</v>
      </c>
      <c r="C28" s="123">
        <v>973</v>
      </c>
      <c r="D28" s="27">
        <f t="shared" si="0"/>
        <v>91.6195856873823</v>
      </c>
      <c r="E28" s="26">
        <f t="shared" si="16"/>
        <v>-89</v>
      </c>
      <c r="F28" s="31">
        <v>406</v>
      </c>
      <c r="G28" s="31">
        <v>334</v>
      </c>
      <c r="H28" s="27">
        <f t="shared" si="1"/>
        <v>82.26600985221675</v>
      </c>
      <c r="I28" s="26">
        <f t="shared" si="17"/>
        <v>-72</v>
      </c>
      <c r="J28" s="31">
        <v>619</v>
      </c>
      <c r="K28" s="31">
        <v>622</v>
      </c>
      <c r="L28" s="27">
        <f t="shared" si="2"/>
        <v>100.48465266558966</v>
      </c>
      <c r="M28" s="26">
        <f t="shared" si="18"/>
        <v>3</v>
      </c>
      <c r="N28" s="32">
        <v>156</v>
      </c>
      <c r="O28" s="31">
        <v>161</v>
      </c>
      <c r="P28" s="27">
        <f t="shared" si="3"/>
        <v>103.20512820512822</v>
      </c>
      <c r="Q28" s="26">
        <f t="shared" si="19"/>
        <v>5</v>
      </c>
      <c r="R28" s="31">
        <v>182</v>
      </c>
      <c r="S28" s="32">
        <v>186</v>
      </c>
      <c r="T28" s="27">
        <f t="shared" si="4"/>
        <v>102.19780219780219</v>
      </c>
      <c r="U28" s="26">
        <f t="shared" si="5"/>
        <v>4</v>
      </c>
      <c r="V28" s="31">
        <v>1288</v>
      </c>
      <c r="W28" s="31">
        <v>1163</v>
      </c>
      <c r="X28" s="27">
        <f t="shared" si="20"/>
        <v>90.29503105590062</v>
      </c>
      <c r="Y28" s="26">
        <f t="shared" si="6"/>
        <v>-125</v>
      </c>
      <c r="Z28" s="31">
        <v>997</v>
      </c>
      <c r="AA28" s="31">
        <v>892</v>
      </c>
      <c r="AB28" s="27">
        <f t="shared" si="21"/>
        <v>89.46840521564694</v>
      </c>
      <c r="AC28" s="26">
        <f t="shared" si="7"/>
        <v>-105</v>
      </c>
      <c r="AD28" s="31">
        <v>98</v>
      </c>
      <c r="AE28" s="123">
        <v>95</v>
      </c>
      <c r="AF28" s="27">
        <f t="shared" si="8"/>
        <v>96.93877551020408</v>
      </c>
      <c r="AG28" s="26">
        <f t="shared" si="9"/>
        <v>-3</v>
      </c>
      <c r="AH28" s="31">
        <v>298</v>
      </c>
      <c r="AI28" s="31">
        <v>276</v>
      </c>
      <c r="AJ28" s="27">
        <f t="shared" si="10"/>
        <v>92.61744966442953</v>
      </c>
      <c r="AK28" s="26">
        <f t="shared" si="11"/>
        <v>-22</v>
      </c>
      <c r="AL28" s="33">
        <v>81</v>
      </c>
      <c r="AM28" s="33">
        <v>102</v>
      </c>
      <c r="AN28" s="29">
        <v>105.6</v>
      </c>
      <c r="AO28" s="26">
        <f t="shared" si="12"/>
        <v>21</v>
      </c>
      <c r="AP28" s="34">
        <v>645</v>
      </c>
      <c r="AQ28" s="31">
        <v>642</v>
      </c>
      <c r="AR28" s="28">
        <v>89.4</v>
      </c>
      <c r="AS28" s="26">
        <f t="shared" si="22"/>
        <v>-3</v>
      </c>
      <c r="AT28" s="31">
        <v>373</v>
      </c>
      <c r="AU28" s="31">
        <v>329</v>
      </c>
      <c r="AV28" s="28">
        <v>91.88640973630832</v>
      </c>
      <c r="AW28" s="26">
        <f t="shared" si="23"/>
        <v>-44</v>
      </c>
      <c r="AX28" s="31">
        <v>324</v>
      </c>
      <c r="AY28" s="31">
        <v>277</v>
      </c>
      <c r="AZ28" s="28">
        <v>88.34498834498834</v>
      </c>
      <c r="BA28" s="26">
        <f t="shared" si="13"/>
        <v>-47</v>
      </c>
      <c r="BB28" s="124">
        <v>1858.3783783783783</v>
      </c>
      <c r="BC28" s="31">
        <v>1986.1736334405145</v>
      </c>
      <c r="BD28" s="26">
        <f t="shared" si="24"/>
        <v>127.79525506213622</v>
      </c>
      <c r="BE28" s="31">
        <v>33</v>
      </c>
      <c r="BF28" s="31">
        <v>21</v>
      </c>
      <c r="BG28" s="27">
        <f t="shared" si="25"/>
        <v>63.63636363636363</v>
      </c>
      <c r="BH28" s="26">
        <f t="shared" si="14"/>
        <v>-12</v>
      </c>
      <c r="BI28" s="31">
        <v>5</v>
      </c>
      <c r="BJ28" s="31">
        <v>10</v>
      </c>
      <c r="BK28" s="27">
        <f t="shared" si="26"/>
        <v>200</v>
      </c>
      <c r="BL28" s="26">
        <f t="shared" si="15"/>
        <v>5</v>
      </c>
    </row>
    <row r="29" spans="1:64" s="20" customFormat="1" ht="18" customHeight="1">
      <c r="A29" s="30" t="s">
        <v>134</v>
      </c>
      <c r="B29" s="31">
        <v>1125</v>
      </c>
      <c r="C29" s="123">
        <v>879</v>
      </c>
      <c r="D29" s="27">
        <f t="shared" si="0"/>
        <v>78.13333333333333</v>
      </c>
      <c r="E29" s="26">
        <f t="shared" si="16"/>
        <v>-246</v>
      </c>
      <c r="F29" s="31">
        <v>500</v>
      </c>
      <c r="G29" s="31">
        <v>393</v>
      </c>
      <c r="H29" s="27">
        <f t="shared" si="1"/>
        <v>78.60000000000001</v>
      </c>
      <c r="I29" s="26">
        <f t="shared" si="17"/>
        <v>-107</v>
      </c>
      <c r="J29" s="31">
        <v>519</v>
      </c>
      <c r="K29" s="31">
        <v>522</v>
      </c>
      <c r="L29" s="27">
        <f t="shared" si="2"/>
        <v>100.57803468208093</v>
      </c>
      <c r="M29" s="26">
        <f t="shared" si="18"/>
        <v>3</v>
      </c>
      <c r="N29" s="32">
        <v>1</v>
      </c>
      <c r="O29" s="31">
        <v>126</v>
      </c>
      <c r="P29" s="211" t="s">
        <v>162</v>
      </c>
      <c r="Q29" s="26">
        <f t="shared" si="19"/>
        <v>125</v>
      </c>
      <c r="R29" s="31">
        <v>175</v>
      </c>
      <c r="S29" s="32">
        <v>176</v>
      </c>
      <c r="T29" s="27">
        <f t="shared" si="4"/>
        <v>100.57142857142858</v>
      </c>
      <c r="U29" s="26">
        <f t="shared" si="5"/>
        <v>1</v>
      </c>
      <c r="V29" s="31">
        <v>1364</v>
      </c>
      <c r="W29" s="31">
        <v>1129</v>
      </c>
      <c r="X29" s="27">
        <f t="shared" si="20"/>
        <v>82.77126099706746</v>
      </c>
      <c r="Y29" s="26">
        <f t="shared" si="6"/>
        <v>-235</v>
      </c>
      <c r="Z29" s="31">
        <v>1096</v>
      </c>
      <c r="AA29" s="31">
        <v>833</v>
      </c>
      <c r="AB29" s="27">
        <f t="shared" si="21"/>
        <v>76.0036496350365</v>
      </c>
      <c r="AC29" s="26">
        <f t="shared" si="7"/>
        <v>-263</v>
      </c>
      <c r="AD29" s="31">
        <v>241</v>
      </c>
      <c r="AE29" s="123">
        <v>122</v>
      </c>
      <c r="AF29" s="27">
        <f t="shared" si="8"/>
        <v>50.62240663900415</v>
      </c>
      <c r="AG29" s="26">
        <f t="shared" si="9"/>
        <v>-119</v>
      </c>
      <c r="AH29" s="31">
        <v>158</v>
      </c>
      <c r="AI29" s="31">
        <v>165</v>
      </c>
      <c r="AJ29" s="27">
        <f t="shared" si="10"/>
        <v>104.43037974683544</v>
      </c>
      <c r="AK29" s="26">
        <f t="shared" si="11"/>
        <v>7</v>
      </c>
      <c r="AL29" s="33">
        <v>76</v>
      </c>
      <c r="AM29" s="33">
        <v>94</v>
      </c>
      <c r="AN29" s="29">
        <v>115.4</v>
      </c>
      <c r="AO29" s="26">
        <f t="shared" si="12"/>
        <v>18</v>
      </c>
      <c r="AP29" s="34">
        <v>551</v>
      </c>
      <c r="AQ29" s="31">
        <v>551</v>
      </c>
      <c r="AR29" s="28">
        <v>100.6</v>
      </c>
      <c r="AS29" s="26">
        <f t="shared" si="22"/>
        <v>0</v>
      </c>
      <c r="AT29" s="31">
        <v>376</v>
      </c>
      <c r="AU29" s="31">
        <v>295</v>
      </c>
      <c r="AV29" s="28">
        <v>77.16666666666666</v>
      </c>
      <c r="AW29" s="26">
        <f t="shared" si="23"/>
        <v>-81</v>
      </c>
      <c r="AX29" s="31">
        <v>339</v>
      </c>
      <c r="AY29" s="31">
        <v>254</v>
      </c>
      <c r="AZ29" s="28">
        <v>75.09090909090908</v>
      </c>
      <c r="BA29" s="26">
        <f t="shared" si="13"/>
        <v>-85</v>
      </c>
      <c r="BB29" s="124">
        <v>1891.7098445595855</v>
      </c>
      <c r="BC29" s="31">
        <v>2437.730061349693</v>
      </c>
      <c r="BD29" s="26">
        <f t="shared" si="24"/>
        <v>546.0202167901077</v>
      </c>
      <c r="BE29" s="31">
        <v>51</v>
      </c>
      <c r="BF29" s="31">
        <v>58</v>
      </c>
      <c r="BG29" s="27">
        <f t="shared" si="25"/>
        <v>113.72549019607843</v>
      </c>
      <c r="BH29" s="26">
        <f t="shared" si="14"/>
        <v>7</v>
      </c>
      <c r="BI29" s="31">
        <v>16</v>
      </c>
      <c r="BJ29" s="31">
        <v>1</v>
      </c>
      <c r="BK29" s="27">
        <f t="shared" si="26"/>
        <v>6.25</v>
      </c>
      <c r="BL29" s="26">
        <f t="shared" si="15"/>
        <v>-15</v>
      </c>
    </row>
    <row r="30" spans="1:64" s="20" customFormat="1" ht="18" customHeight="1">
      <c r="A30" s="30" t="s">
        <v>178</v>
      </c>
      <c r="B30" s="31">
        <v>1522</v>
      </c>
      <c r="C30" s="123">
        <v>1448</v>
      </c>
      <c r="D30" s="27">
        <f t="shared" si="0"/>
        <v>95.13797634691196</v>
      </c>
      <c r="E30" s="26">
        <f t="shared" si="16"/>
        <v>-74</v>
      </c>
      <c r="F30" s="31">
        <v>698</v>
      </c>
      <c r="G30" s="31">
        <v>750</v>
      </c>
      <c r="H30" s="27">
        <f t="shared" si="1"/>
        <v>107.44985673352436</v>
      </c>
      <c r="I30" s="26">
        <f t="shared" si="17"/>
        <v>52</v>
      </c>
      <c r="J30" s="31">
        <v>603</v>
      </c>
      <c r="K30" s="31">
        <v>605</v>
      </c>
      <c r="L30" s="27">
        <f t="shared" si="2"/>
        <v>100.33167495854063</v>
      </c>
      <c r="M30" s="26">
        <f t="shared" si="18"/>
        <v>2</v>
      </c>
      <c r="N30" s="32">
        <v>39</v>
      </c>
      <c r="O30" s="31">
        <v>92</v>
      </c>
      <c r="P30" s="27">
        <f t="shared" si="3"/>
        <v>235.8974358974359</v>
      </c>
      <c r="Q30" s="26">
        <f t="shared" si="19"/>
        <v>53</v>
      </c>
      <c r="R30" s="31">
        <v>269</v>
      </c>
      <c r="S30" s="32">
        <v>270</v>
      </c>
      <c r="T30" s="27">
        <f t="shared" si="4"/>
        <v>100.3717472118959</v>
      </c>
      <c r="U30" s="26">
        <f t="shared" si="5"/>
        <v>1</v>
      </c>
      <c r="V30" s="31">
        <v>2370</v>
      </c>
      <c r="W30" s="31">
        <v>2343</v>
      </c>
      <c r="X30" s="27">
        <f t="shared" si="20"/>
        <v>98.8607594936709</v>
      </c>
      <c r="Y30" s="26">
        <f t="shared" si="6"/>
        <v>-27</v>
      </c>
      <c r="Z30" s="31">
        <v>1450</v>
      </c>
      <c r="AA30" s="31">
        <v>1380</v>
      </c>
      <c r="AB30" s="27">
        <f t="shared" si="21"/>
        <v>95.17241379310344</v>
      </c>
      <c r="AC30" s="26">
        <f t="shared" si="7"/>
        <v>-70</v>
      </c>
      <c r="AD30" s="31">
        <v>679</v>
      </c>
      <c r="AE30" s="123">
        <v>707</v>
      </c>
      <c r="AF30" s="27">
        <f t="shared" si="8"/>
        <v>104.1237113402062</v>
      </c>
      <c r="AG30" s="26">
        <f t="shared" si="9"/>
        <v>28</v>
      </c>
      <c r="AH30" s="31">
        <v>156</v>
      </c>
      <c r="AI30" s="31">
        <v>151</v>
      </c>
      <c r="AJ30" s="27">
        <f t="shared" si="10"/>
        <v>96.7948717948718</v>
      </c>
      <c r="AK30" s="26">
        <f t="shared" si="11"/>
        <v>-5</v>
      </c>
      <c r="AL30" s="33">
        <v>98</v>
      </c>
      <c r="AM30" s="33">
        <v>95</v>
      </c>
      <c r="AN30" s="29">
        <v>102.8</v>
      </c>
      <c r="AO30" s="26">
        <f t="shared" si="12"/>
        <v>-3</v>
      </c>
      <c r="AP30" s="34">
        <v>719</v>
      </c>
      <c r="AQ30" s="31">
        <v>762</v>
      </c>
      <c r="AR30" s="28">
        <v>111.6</v>
      </c>
      <c r="AS30" s="26">
        <f t="shared" si="22"/>
        <v>43</v>
      </c>
      <c r="AT30" s="31">
        <v>630</v>
      </c>
      <c r="AU30" s="31">
        <v>629</v>
      </c>
      <c r="AV30" s="28">
        <v>92.80898876404494</v>
      </c>
      <c r="AW30" s="26">
        <f t="shared" si="23"/>
        <v>-1</v>
      </c>
      <c r="AX30" s="31">
        <v>579</v>
      </c>
      <c r="AY30" s="31">
        <v>564</v>
      </c>
      <c r="AZ30" s="28">
        <v>91.46341463414635</v>
      </c>
      <c r="BA30" s="26">
        <f t="shared" si="13"/>
        <v>-15</v>
      </c>
      <c r="BB30" s="124">
        <v>1668.103448275862</v>
      </c>
      <c r="BC30" s="31">
        <v>2160.7460035523977</v>
      </c>
      <c r="BD30" s="26">
        <f t="shared" si="24"/>
        <v>492.64255527653563</v>
      </c>
      <c r="BE30" s="31">
        <v>26</v>
      </c>
      <c r="BF30" s="31">
        <v>9</v>
      </c>
      <c r="BG30" s="27">
        <f t="shared" si="25"/>
        <v>34.61538461538461</v>
      </c>
      <c r="BH30" s="26">
        <f t="shared" si="14"/>
        <v>-17</v>
      </c>
      <c r="BI30" s="31">
        <v>42</v>
      </c>
      <c r="BJ30" s="31">
        <v>24</v>
      </c>
      <c r="BK30" s="27">
        <f t="shared" si="26"/>
        <v>57.14285714285714</v>
      </c>
      <c r="BL30" s="26">
        <f t="shared" si="15"/>
        <v>-18</v>
      </c>
    </row>
    <row r="31" spans="1:64" s="37" customFormat="1" ht="18" customHeight="1">
      <c r="A31" s="30" t="s">
        <v>179</v>
      </c>
      <c r="B31" s="31">
        <v>1322</v>
      </c>
      <c r="C31" s="123">
        <v>1193</v>
      </c>
      <c r="D31" s="27">
        <f t="shared" si="0"/>
        <v>90.24205748865356</v>
      </c>
      <c r="E31" s="26">
        <f t="shared" si="16"/>
        <v>-129</v>
      </c>
      <c r="F31" s="31">
        <v>496</v>
      </c>
      <c r="G31" s="31">
        <v>479</v>
      </c>
      <c r="H31" s="27">
        <f t="shared" si="1"/>
        <v>96.57258064516128</v>
      </c>
      <c r="I31" s="26">
        <f t="shared" si="17"/>
        <v>-17</v>
      </c>
      <c r="J31" s="31">
        <v>514</v>
      </c>
      <c r="K31" s="31">
        <v>484</v>
      </c>
      <c r="L31" s="27">
        <f t="shared" si="2"/>
        <v>94.16342412451361</v>
      </c>
      <c r="M31" s="26">
        <f t="shared" si="18"/>
        <v>-30</v>
      </c>
      <c r="N31" s="32">
        <v>29</v>
      </c>
      <c r="O31" s="31">
        <v>59</v>
      </c>
      <c r="P31" s="27">
        <f t="shared" si="3"/>
        <v>203.44827586206895</v>
      </c>
      <c r="Q31" s="26">
        <f t="shared" si="19"/>
        <v>30</v>
      </c>
      <c r="R31" s="31">
        <v>154</v>
      </c>
      <c r="S31" s="32">
        <v>146</v>
      </c>
      <c r="T31" s="27">
        <f t="shared" si="4"/>
        <v>94.8051948051948</v>
      </c>
      <c r="U31" s="26">
        <f t="shared" si="5"/>
        <v>-8</v>
      </c>
      <c r="V31" s="31">
        <v>1635</v>
      </c>
      <c r="W31" s="31">
        <v>1429</v>
      </c>
      <c r="X31" s="27">
        <f t="shared" si="20"/>
        <v>87.4006116207951</v>
      </c>
      <c r="Y31" s="26">
        <f t="shared" si="6"/>
        <v>-206</v>
      </c>
      <c r="Z31" s="31">
        <v>1314</v>
      </c>
      <c r="AA31" s="31">
        <v>1187</v>
      </c>
      <c r="AB31" s="27">
        <f t="shared" si="21"/>
        <v>90.33485540334856</v>
      </c>
      <c r="AC31" s="26">
        <f t="shared" si="7"/>
        <v>-127</v>
      </c>
      <c r="AD31" s="31">
        <v>229</v>
      </c>
      <c r="AE31" s="123">
        <v>150</v>
      </c>
      <c r="AF31" s="27">
        <f t="shared" si="8"/>
        <v>65.50218340611353</v>
      </c>
      <c r="AG31" s="26">
        <f t="shared" si="9"/>
        <v>-79</v>
      </c>
      <c r="AH31" s="31">
        <v>112</v>
      </c>
      <c r="AI31" s="31">
        <v>96</v>
      </c>
      <c r="AJ31" s="27">
        <f t="shared" si="10"/>
        <v>85.71428571428571</v>
      </c>
      <c r="AK31" s="26">
        <f t="shared" si="11"/>
        <v>-16</v>
      </c>
      <c r="AL31" s="33">
        <v>93</v>
      </c>
      <c r="AM31" s="33">
        <v>104</v>
      </c>
      <c r="AN31" s="29">
        <v>101.3</v>
      </c>
      <c r="AO31" s="26">
        <f t="shared" si="12"/>
        <v>11</v>
      </c>
      <c r="AP31" s="34">
        <v>536</v>
      </c>
      <c r="AQ31" s="31">
        <v>522</v>
      </c>
      <c r="AR31" s="28">
        <v>88.8</v>
      </c>
      <c r="AS31" s="26">
        <f t="shared" si="22"/>
        <v>-14</v>
      </c>
      <c r="AT31" s="31">
        <v>532</v>
      </c>
      <c r="AU31" s="31">
        <v>527</v>
      </c>
      <c r="AV31" s="28">
        <v>96.1218836565097</v>
      </c>
      <c r="AW31" s="26">
        <f t="shared" si="23"/>
        <v>-5</v>
      </c>
      <c r="AX31" s="31">
        <v>476</v>
      </c>
      <c r="AY31" s="31">
        <v>480</v>
      </c>
      <c r="AZ31" s="28">
        <v>92.62166405023548</v>
      </c>
      <c r="BA31" s="26">
        <f t="shared" si="13"/>
        <v>4</v>
      </c>
      <c r="BB31" s="124">
        <v>2128.7726358148893</v>
      </c>
      <c r="BC31" s="31">
        <v>2656.3318777292575</v>
      </c>
      <c r="BD31" s="26">
        <f t="shared" si="24"/>
        <v>527.5592419143682</v>
      </c>
      <c r="BE31" s="31">
        <v>31</v>
      </c>
      <c r="BF31" s="31">
        <v>59</v>
      </c>
      <c r="BG31" s="27">
        <f t="shared" si="25"/>
        <v>190.3225806451613</v>
      </c>
      <c r="BH31" s="26">
        <f t="shared" si="14"/>
        <v>28</v>
      </c>
      <c r="BI31" s="31">
        <v>28</v>
      </c>
      <c r="BJ31" s="31">
        <v>21</v>
      </c>
      <c r="BK31" s="27">
        <f t="shared" si="26"/>
        <v>75</v>
      </c>
      <c r="BL31" s="26">
        <f t="shared" si="15"/>
        <v>-7</v>
      </c>
    </row>
    <row r="32" spans="1:64" s="20" customFormat="1" ht="18" customHeight="1">
      <c r="A32" s="38" t="s">
        <v>180</v>
      </c>
      <c r="B32" s="31">
        <v>1682</v>
      </c>
      <c r="C32" s="123">
        <v>1405</v>
      </c>
      <c r="D32" s="27">
        <f t="shared" si="0"/>
        <v>83.53151010701546</v>
      </c>
      <c r="E32" s="26">
        <f t="shared" si="16"/>
        <v>-277</v>
      </c>
      <c r="F32" s="31">
        <v>687</v>
      </c>
      <c r="G32" s="31">
        <v>637</v>
      </c>
      <c r="H32" s="27">
        <f t="shared" si="1"/>
        <v>92.72197962154294</v>
      </c>
      <c r="I32" s="26">
        <f t="shared" si="17"/>
        <v>-50</v>
      </c>
      <c r="J32" s="31">
        <v>471</v>
      </c>
      <c r="K32" s="31">
        <v>491</v>
      </c>
      <c r="L32" s="27">
        <f t="shared" si="2"/>
        <v>104.24628450106157</v>
      </c>
      <c r="M32" s="26">
        <f t="shared" si="18"/>
        <v>20</v>
      </c>
      <c r="N32" s="32">
        <v>70</v>
      </c>
      <c r="O32" s="31">
        <v>155</v>
      </c>
      <c r="P32" s="27">
        <f t="shared" si="3"/>
        <v>221.42857142857144</v>
      </c>
      <c r="Q32" s="26">
        <f t="shared" si="19"/>
        <v>85</v>
      </c>
      <c r="R32" s="31">
        <v>152</v>
      </c>
      <c r="S32" s="32">
        <v>107</v>
      </c>
      <c r="T32" s="27">
        <f t="shared" si="4"/>
        <v>70.39473684210526</v>
      </c>
      <c r="U32" s="26">
        <f t="shared" si="5"/>
        <v>-45</v>
      </c>
      <c r="V32" s="31">
        <v>1985</v>
      </c>
      <c r="W32" s="31">
        <v>1768</v>
      </c>
      <c r="X32" s="27">
        <f t="shared" si="20"/>
        <v>89.06801007556675</v>
      </c>
      <c r="Y32" s="26">
        <f t="shared" si="6"/>
        <v>-217</v>
      </c>
      <c r="Z32" s="31">
        <v>1504</v>
      </c>
      <c r="AA32" s="31">
        <v>1284</v>
      </c>
      <c r="AB32" s="27">
        <f t="shared" si="21"/>
        <v>85.37234042553192</v>
      </c>
      <c r="AC32" s="26">
        <f t="shared" si="7"/>
        <v>-220</v>
      </c>
      <c r="AD32" s="31">
        <v>448</v>
      </c>
      <c r="AE32" s="123">
        <v>454</v>
      </c>
      <c r="AF32" s="27">
        <f t="shared" si="8"/>
        <v>101.33928571428572</v>
      </c>
      <c r="AG32" s="26">
        <f t="shared" si="9"/>
        <v>6</v>
      </c>
      <c r="AH32" s="31">
        <v>73</v>
      </c>
      <c r="AI32" s="31">
        <v>63</v>
      </c>
      <c r="AJ32" s="27">
        <f t="shared" si="10"/>
        <v>86.3013698630137</v>
      </c>
      <c r="AK32" s="26">
        <f t="shared" si="11"/>
        <v>-10</v>
      </c>
      <c r="AL32" s="33">
        <v>118</v>
      </c>
      <c r="AM32" s="33">
        <v>158</v>
      </c>
      <c r="AN32" s="29">
        <v>146.9</v>
      </c>
      <c r="AO32" s="26">
        <f t="shared" si="12"/>
        <v>40</v>
      </c>
      <c r="AP32" s="34">
        <v>558</v>
      </c>
      <c r="AQ32" s="31">
        <v>620</v>
      </c>
      <c r="AR32" s="28">
        <v>113.9</v>
      </c>
      <c r="AS32" s="26">
        <f t="shared" si="22"/>
        <v>62</v>
      </c>
      <c r="AT32" s="31">
        <v>830</v>
      </c>
      <c r="AU32" s="31">
        <v>713</v>
      </c>
      <c r="AV32" s="28">
        <v>79.18050941306755</v>
      </c>
      <c r="AW32" s="26">
        <f t="shared" si="23"/>
        <v>-117</v>
      </c>
      <c r="AX32" s="31">
        <v>702</v>
      </c>
      <c r="AY32" s="31">
        <v>607</v>
      </c>
      <c r="AZ32" s="28">
        <v>79.18367346938776</v>
      </c>
      <c r="BA32" s="26">
        <f t="shared" si="13"/>
        <v>-95</v>
      </c>
      <c r="BB32" s="124">
        <v>1902.124833997344</v>
      </c>
      <c r="BC32" s="31">
        <v>2183.7412587412587</v>
      </c>
      <c r="BD32" s="26">
        <f t="shared" si="24"/>
        <v>281.61642474391465</v>
      </c>
      <c r="BE32" s="31">
        <v>56</v>
      </c>
      <c r="BF32" s="31">
        <v>71</v>
      </c>
      <c r="BG32" s="27">
        <f t="shared" si="25"/>
        <v>126.78571428571428</v>
      </c>
      <c r="BH32" s="26">
        <f t="shared" si="14"/>
        <v>15</v>
      </c>
      <c r="BI32" s="31">
        <v>24</v>
      </c>
      <c r="BJ32" s="31">
        <v>8</v>
      </c>
      <c r="BK32" s="27">
        <f t="shared" si="26"/>
        <v>33.33333333333333</v>
      </c>
      <c r="BL32" s="26">
        <f t="shared" si="15"/>
        <v>-16</v>
      </c>
    </row>
    <row r="33" spans="1:64" s="20" customFormat="1" ht="18" customHeight="1">
      <c r="A33" s="30" t="s">
        <v>181</v>
      </c>
      <c r="B33" s="31">
        <v>1167</v>
      </c>
      <c r="C33" s="123">
        <v>1065</v>
      </c>
      <c r="D33" s="27">
        <f t="shared" si="0"/>
        <v>91.25964010282776</v>
      </c>
      <c r="E33" s="26">
        <f t="shared" si="16"/>
        <v>-102</v>
      </c>
      <c r="F33" s="31">
        <v>572</v>
      </c>
      <c r="G33" s="31">
        <v>636</v>
      </c>
      <c r="H33" s="27">
        <f t="shared" si="1"/>
        <v>111.18881118881119</v>
      </c>
      <c r="I33" s="26">
        <f t="shared" si="17"/>
        <v>64</v>
      </c>
      <c r="J33" s="31">
        <v>619</v>
      </c>
      <c r="K33" s="31">
        <v>495</v>
      </c>
      <c r="L33" s="27">
        <f t="shared" si="2"/>
        <v>79.96768982229402</v>
      </c>
      <c r="M33" s="26">
        <f t="shared" si="18"/>
        <v>-124</v>
      </c>
      <c r="N33" s="32">
        <v>108</v>
      </c>
      <c r="O33" s="31">
        <v>94</v>
      </c>
      <c r="P33" s="27">
        <f t="shared" si="3"/>
        <v>87.03703703703704</v>
      </c>
      <c r="Q33" s="26">
        <f t="shared" si="19"/>
        <v>-14</v>
      </c>
      <c r="R33" s="31">
        <v>83</v>
      </c>
      <c r="S33" s="32">
        <v>52</v>
      </c>
      <c r="T33" s="27">
        <f t="shared" si="4"/>
        <v>62.65060240963856</v>
      </c>
      <c r="U33" s="26">
        <f t="shared" si="5"/>
        <v>-31</v>
      </c>
      <c r="V33" s="31">
        <v>2563</v>
      </c>
      <c r="W33" s="31">
        <v>2273</v>
      </c>
      <c r="X33" s="27">
        <f t="shared" si="20"/>
        <v>88.6851346078814</v>
      </c>
      <c r="Y33" s="26">
        <f t="shared" si="6"/>
        <v>-290</v>
      </c>
      <c r="Z33" s="31">
        <v>1126</v>
      </c>
      <c r="AA33" s="31">
        <v>1011</v>
      </c>
      <c r="AB33" s="27">
        <f t="shared" si="21"/>
        <v>89.78685612788632</v>
      </c>
      <c r="AC33" s="26">
        <f t="shared" si="7"/>
        <v>-115</v>
      </c>
      <c r="AD33" s="31">
        <v>897</v>
      </c>
      <c r="AE33" s="123">
        <v>672</v>
      </c>
      <c r="AF33" s="27">
        <f t="shared" si="8"/>
        <v>74.91638795986621</v>
      </c>
      <c r="AG33" s="26">
        <f t="shared" si="9"/>
        <v>-225</v>
      </c>
      <c r="AH33" s="31">
        <v>43</v>
      </c>
      <c r="AI33" s="31">
        <v>23</v>
      </c>
      <c r="AJ33" s="27">
        <f t="shared" si="10"/>
        <v>53.48837209302325</v>
      </c>
      <c r="AK33" s="26">
        <f t="shared" si="11"/>
        <v>-20</v>
      </c>
      <c r="AL33" s="33">
        <v>146</v>
      </c>
      <c r="AM33" s="33">
        <v>150</v>
      </c>
      <c r="AN33" s="29">
        <v>107.1</v>
      </c>
      <c r="AO33" s="26">
        <f t="shared" si="12"/>
        <v>4</v>
      </c>
      <c r="AP33" s="34">
        <v>753</v>
      </c>
      <c r="AQ33" s="31">
        <v>737</v>
      </c>
      <c r="AR33" s="28">
        <v>92.7</v>
      </c>
      <c r="AS33" s="26">
        <f t="shared" si="22"/>
        <v>-16</v>
      </c>
      <c r="AT33" s="31">
        <v>506</v>
      </c>
      <c r="AU33" s="31">
        <v>492</v>
      </c>
      <c r="AV33" s="28">
        <v>88.09917355371901</v>
      </c>
      <c r="AW33" s="26">
        <f t="shared" si="23"/>
        <v>-14</v>
      </c>
      <c r="AX33" s="31">
        <v>417</v>
      </c>
      <c r="AY33" s="31">
        <v>413</v>
      </c>
      <c r="AZ33" s="28">
        <v>92.47104247104248</v>
      </c>
      <c r="BA33" s="26">
        <f t="shared" si="13"/>
        <v>-4</v>
      </c>
      <c r="BB33" s="124">
        <v>2475.477707006369</v>
      </c>
      <c r="BC33" s="31">
        <v>3454.5454545454545</v>
      </c>
      <c r="BD33" s="26">
        <f t="shared" si="24"/>
        <v>979.0677475390853</v>
      </c>
      <c r="BE33" s="31">
        <v>36</v>
      </c>
      <c r="BF33" s="31">
        <v>163</v>
      </c>
      <c r="BG33" s="27">
        <f t="shared" si="25"/>
        <v>452.77777777777777</v>
      </c>
      <c r="BH33" s="26">
        <f t="shared" si="14"/>
        <v>127</v>
      </c>
      <c r="BI33" s="31">
        <v>41</v>
      </c>
      <c r="BJ33" s="31">
        <v>7</v>
      </c>
      <c r="BK33" s="27">
        <f t="shared" si="26"/>
        <v>17.073170731707318</v>
      </c>
      <c r="BL33" s="26">
        <f t="shared" si="15"/>
        <v>-34</v>
      </c>
    </row>
    <row r="34" spans="1:64" s="20" customFormat="1" ht="18" customHeight="1">
      <c r="A34" s="30" t="s">
        <v>182</v>
      </c>
      <c r="B34" s="31">
        <v>1309</v>
      </c>
      <c r="C34" s="123">
        <v>1179</v>
      </c>
      <c r="D34" s="27">
        <f t="shared" si="0"/>
        <v>90.06875477463713</v>
      </c>
      <c r="E34" s="26">
        <f t="shared" si="16"/>
        <v>-130</v>
      </c>
      <c r="F34" s="31">
        <v>623</v>
      </c>
      <c r="G34" s="31">
        <v>524</v>
      </c>
      <c r="H34" s="27">
        <f t="shared" si="1"/>
        <v>84.1091492776886</v>
      </c>
      <c r="I34" s="26">
        <f t="shared" si="17"/>
        <v>-99</v>
      </c>
      <c r="J34" s="31">
        <v>375</v>
      </c>
      <c r="K34" s="31">
        <v>395</v>
      </c>
      <c r="L34" s="27">
        <f t="shared" si="2"/>
        <v>105.33333333333333</v>
      </c>
      <c r="M34" s="26">
        <f t="shared" si="18"/>
        <v>20</v>
      </c>
      <c r="N34" s="32">
        <v>62</v>
      </c>
      <c r="O34" s="31">
        <v>100</v>
      </c>
      <c r="P34" s="27">
        <f t="shared" si="3"/>
        <v>161.29032258064515</v>
      </c>
      <c r="Q34" s="26">
        <f t="shared" si="19"/>
        <v>38</v>
      </c>
      <c r="R34" s="31">
        <v>83</v>
      </c>
      <c r="S34" s="32">
        <v>82</v>
      </c>
      <c r="T34" s="27">
        <f t="shared" si="4"/>
        <v>98.79518072289156</v>
      </c>
      <c r="U34" s="26">
        <f t="shared" si="5"/>
        <v>-1</v>
      </c>
      <c r="V34" s="31">
        <v>1756</v>
      </c>
      <c r="W34" s="31">
        <v>1576</v>
      </c>
      <c r="X34" s="27">
        <f t="shared" si="20"/>
        <v>89.749430523918</v>
      </c>
      <c r="Y34" s="26">
        <f t="shared" si="6"/>
        <v>-180</v>
      </c>
      <c r="Z34" s="31">
        <v>1251</v>
      </c>
      <c r="AA34" s="31">
        <v>1081</v>
      </c>
      <c r="AB34" s="27">
        <f t="shared" si="21"/>
        <v>86.41087130295763</v>
      </c>
      <c r="AC34" s="26">
        <f t="shared" si="7"/>
        <v>-170</v>
      </c>
      <c r="AD34" s="31">
        <v>337</v>
      </c>
      <c r="AE34" s="123">
        <v>361</v>
      </c>
      <c r="AF34" s="27">
        <f t="shared" si="8"/>
        <v>107.12166172106825</v>
      </c>
      <c r="AG34" s="26">
        <f t="shared" si="9"/>
        <v>24</v>
      </c>
      <c r="AH34" s="31">
        <v>94</v>
      </c>
      <c r="AI34" s="31">
        <v>67</v>
      </c>
      <c r="AJ34" s="27">
        <f t="shared" si="10"/>
        <v>71.27659574468085</v>
      </c>
      <c r="AK34" s="26">
        <f t="shared" si="11"/>
        <v>-27</v>
      </c>
      <c r="AL34" s="33">
        <v>71</v>
      </c>
      <c r="AM34" s="33">
        <v>69</v>
      </c>
      <c r="AN34" s="29">
        <v>91.7</v>
      </c>
      <c r="AO34" s="26">
        <f t="shared" si="12"/>
        <v>-2</v>
      </c>
      <c r="AP34" s="34">
        <v>380</v>
      </c>
      <c r="AQ34" s="31">
        <v>397</v>
      </c>
      <c r="AR34" s="28">
        <v>87.5</v>
      </c>
      <c r="AS34" s="26">
        <f t="shared" si="22"/>
        <v>17</v>
      </c>
      <c r="AT34" s="31">
        <v>683</v>
      </c>
      <c r="AU34" s="31">
        <v>594</v>
      </c>
      <c r="AV34" s="28">
        <v>87.63020833333334</v>
      </c>
      <c r="AW34" s="26">
        <f t="shared" si="23"/>
        <v>-89</v>
      </c>
      <c r="AX34" s="31">
        <v>610</v>
      </c>
      <c r="AY34" s="31">
        <v>536</v>
      </c>
      <c r="AZ34" s="28">
        <v>84.63810930576071</v>
      </c>
      <c r="BA34" s="26">
        <f t="shared" si="13"/>
        <v>-74</v>
      </c>
      <c r="BB34" s="124">
        <v>1181.117824773414</v>
      </c>
      <c r="BC34" s="31">
        <v>1400.968992248062</v>
      </c>
      <c r="BD34" s="26">
        <f t="shared" si="24"/>
        <v>219.85116747464804</v>
      </c>
      <c r="BE34" s="31">
        <v>16</v>
      </c>
      <c r="BF34" s="31">
        <v>6</v>
      </c>
      <c r="BG34" s="27">
        <f t="shared" si="25"/>
        <v>37.5</v>
      </c>
      <c r="BH34" s="26">
        <f t="shared" si="14"/>
        <v>-10</v>
      </c>
      <c r="BI34" s="31">
        <v>8</v>
      </c>
      <c r="BJ34" s="31">
        <v>4</v>
      </c>
      <c r="BK34" s="27">
        <f t="shared" si="26"/>
        <v>50</v>
      </c>
      <c r="BL34" s="26">
        <f t="shared" si="15"/>
        <v>-4</v>
      </c>
    </row>
    <row r="35" spans="1:64" s="39" customFormat="1" ht="15.75">
      <c r="A35" s="30" t="s">
        <v>135</v>
      </c>
      <c r="B35" s="31">
        <v>706</v>
      </c>
      <c r="C35" s="123">
        <v>580</v>
      </c>
      <c r="D35" s="27">
        <f t="shared" si="0"/>
        <v>82.15297450424929</v>
      </c>
      <c r="E35" s="26">
        <f t="shared" si="16"/>
        <v>-126</v>
      </c>
      <c r="F35" s="31">
        <v>318</v>
      </c>
      <c r="G35" s="31">
        <v>259</v>
      </c>
      <c r="H35" s="27">
        <f t="shared" si="1"/>
        <v>81.44654088050315</v>
      </c>
      <c r="I35" s="26">
        <f t="shared" si="17"/>
        <v>-59</v>
      </c>
      <c r="J35" s="31">
        <v>346</v>
      </c>
      <c r="K35" s="31">
        <v>347</v>
      </c>
      <c r="L35" s="27">
        <f t="shared" si="2"/>
        <v>100.28901734104045</v>
      </c>
      <c r="M35" s="26">
        <f t="shared" si="18"/>
        <v>1</v>
      </c>
      <c r="N35" s="32">
        <v>127</v>
      </c>
      <c r="O35" s="31">
        <v>147</v>
      </c>
      <c r="P35" s="27">
        <f t="shared" si="3"/>
        <v>115.74803149606299</v>
      </c>
      <c r="Q35" s="26">
        <f t="shared" si="19"/>
        <v>20</v>
      </c>
      <c r="R35" s="31">
        <v>132</v>
      </c>
      <c r="S35" s="32">
        <v>134</v>
      </c>
      <c r="T35" s="27">
        <f t="shared" si="4"/>
        <v>101.51515151515152</v>
      </c>
      <c r="U35" s="26">
        <f t="shared" si="5"/>
        <v>2</v>
      </c>
      <c r="V35" s="31">
        <v>1318</v>
      </c>
      <c r="W35" s="31">
        <v>1119</v>
      </c>
      <c r="X35" s="27">
        <f t="shared" si="20"/>
        <v>84.90136570561457</v>
      </c>
      <c r="Y35" s="26">
        <f t="shared" si="6"/>
        <v>-199</v>
      </c>
      <c r="Z35" s="31">
        <v>690</v>
      </c>
      <c r="AA35" s="31">
        <v>570</v>
      </c>
      <c r="AB35" s="27">
        <f t="shared" si="21"/>
        <v>82.6086956521739</v>
      </c>
      <c r="AC35" s="26">
        <f t="shared" si="7"/>
        <v>-120</v>
      </c>
      <c r="AD35" s="31">
        <v>316</v>
      </c>
      <c r="AE35" s="123">
        <v>261</v>
      </c>
      <c r="AF35" s="27">
        <f t="shared" si="8"/>
        <v>82.59493670886076</v>
      </c>
      <c r="AG35" s="26">
        <f t="shared" si="9"/>
        <v>-55</v>
      </c>
      <c r="AH35" s="31">
        <v>263</v>
      </c>
      <c r="AI35" s="31">
        <v>252</v>
      </c>
      <c r="AJ35" s="27">
        <f t="shared" si="10"/>
        <v>95.81749049429658</v>
      </c>
      <c r="AK35" s="26">
        <f t="shared" si="11"/>
        <v>-11</v>
      </c>
      <c r="AL35" s="33">
        <v>84</v>
      </c>
      <c r="AM35" s="33">
        <v>71</v>
      </c>
      <c r="AN35" s="29">
        <v>55.9</v>
      </c>
      <c r="AO35" s="26">
        <f t="shared" si="12"/>
        <v>-13</v>
      </c>
      <c r="AP35" s="34">
        <v>368</v>
      </c>
      <c r="AQ35" s="31">
        <v>373</v>
      </c>
      <c r="AR35" s="28">
        <v>92.6</v>
      </c>
      <c r="AS35" s="26">
        <f t="shared" si="22"/>
        <v>5</v>
      </c>
      <c r="AT35" s="31">
        <v>323</v>
      </c>
      <c r="AU35" s="31">
        <v>252</v>
      </c>
      <c r="AV35" s="28">
        <v>79.73684210526316</v>
      </c>
      <c r="AW35" s="26">
        <f t="shared" si="23"/>
        <v>-71</v>
      </c>
      <c r="AX35" s="31">
        <v>287</v>
      </c>
      <c r="AY35" s="31">
        <v>216</v>
      </c>
      <c r="AZ35" s="28">
        <v>75.15723270440252</v>
      </c>
      <c r="BA35" s="26">
        <f t="shared" si="13"/>
        <v>-71</v>
      </c>
      <c r="BB35" s="124">
        <v>1887.7076411960134</v>
      </c>
      <c r="BC35" s="31">
        <v>2019.811320754717</v>
      </c>
      <c r="BD35" s="26">
        <f t="shared" si="24"/>
        <v>132.10367955870356</v>
      </c>
      <c r="BE35" s="31">
        <v>18</v>
      </c>
      <c r="BF35" s="31">
        <v>17</v>
      </c>
      <c r="BG35" s="27">
        <f t="shared" si="25"/>
        <v>94.44444444444444</v>
      </c>
      <c r="BH35" s="26">
        <f t="shared" si="14"/>
        <v>-1</v>
      </c>
      <c r="BI35" s="31">
        <v>13</v>
      </c>
      <c r="BJ35" s="31">
        <v>2</v>
      </c>
      <c r="BK35" s="27">
        <f t="shared" si="26"/>
        <v>15.384615384615385</v>
      </c>
      <c r="BL35" s="26">
        <f t="shared" si="15"/>
        <v>-11</v>
      </c>
    </row>
    <row r="36" spans="1:64" s="39" customFormat="1" ht="15.75">
      <c r="A36" s="30" t="s">
        <v>136</v>
      </c>
      <c r="B36" s="31">
        <v>1455</v>
      </c>
      <c r="C36" s="123">
        <v>1146</v>
      </c>
      <c r="D36" s="27">
        <f t="shared" si="0"/>
        <v>78.76288659793815</v>
      </c>
      <c r="E36" s="26">
        <f t="shared" si="16"/>
        <v>-309</v>
      </c>
      <c r="F36" s="31">
        <v>503</v>
      </c>
      <c r="G36" s="31">
        <v>410</v>
      </c>
      <c r="H36" s="27">
        <f t="shared" si="1"/>
        <v>81.51093439363817</v>
      </c>
      <c r="I36" s="26">
        <f t="shared" si="17"/>
        <v>-93</v>
      </c>
      <c r="J36" s="31">
        <v>522</v>
      </c>
      <c r="K36" s="31">
        <v>547</v>
      </c>
      <c r="L36" s="27">
        <f t="shared" si="2"/>
        <v>104.78927203065133</v>
      </c>
      <c r="M36" s="26">
        <f t="shared" si="18"/>
        <v>25</v>
      </c>
      <c r="N36" s="32">
        <v>8</v>
      </c>
      <c r="O36" s="31">
        <v>25</v>
      </c>
      <c r="P36" s="27">
        <f t="shared" si="3"/>
        <v>312.5</v>
      </c>
      <c r="Q36" s="26">
        <f t="shared" si="19"/>
        <v>17</v>
      </c>
      <c r="R36" s="31">
        <v>200</v>
      </c>
      <c r="S36" s="32">
        <v>224</v>
      </c>
      <c r="T36" s="27">
        <f t="shared" si="4"/>
        <v>112.00000000000001</v>
      </c>
      <c r="U36" s="26">
        <f t="shared" si="5"/>
        <v>24</v>
      </c>
      <c r="V36" s="31">
        <v>1868</v>
      </c>
      <c r="W36" s="31">
        <v>1646</v>
      </c>
      <c r="X36" s="27">
        <f t="shared" si="20"/>
        <v>88.11563169164882</v>
      </c>
      <c r="Y36" s="26">
        <f t="shared" si="6"/>
        <v>-222</v>
      </c>
      <c r="Z36" s="31">
        <v>1422</v>
      </c>
      <c r="AA36" s="31">
        <v>1113</v>
      </c>
      <c r="AB36" s="27">
        <f t="shared" si="21"/>
        <v>78.27004219409282</v>
      </c>
      <c r="AC36" s="26">
        <f t="shared" si="7"/>
        <v>-309</v>
      </c>
      <c r="AD36" s="31">
        <v>405</v>
      </c>
      <c r="AE36" s="123">
        <v>435</v>
      </c>
      <c r="AF36" s="27">
        <f t="shared" si="8"/>
        <v>107.40740740740742</v>
      </c>
      <c r="AG36" s="26">
        <f t="shared" si="9"/>
        <v>30</v>
      </c>
      <c r="AH36" s="31">
        <v>277</v>
      </c>
      <c r="AI36" s="31">
        <v>255</v>
      </c>
      <c r="AJ36" s="27">
        <f t="shared" si="10"/>
        <v>92.05776173285199</v>
      </c>
      <c r="AK36" s="26">
        <f t="shared" si="11"/>
        <v>-22</v>
      </c>
      <c r="AL36" s="33">
        <v>94</v>
      </c>
      <c r="AM36" s="33">
        <v>95</v>
      </c>
      <c r="AN36" s="29">
        <v>103.8</v>
      </c>
      <c r="AO36" s="26">
        <f t="shared" si="12"/>
        <v>1</v>
      </c>
      <c r="AP36" s="34">
        <v>539</v>
      </c>
      <c r="AQ36" s="31">
        <v>597</v>
      </c>
      <c r="AR36" s="28">
        <v>119.1</v>
      </c>
      <c r="AS36" s="26">
        <f t="shared" si="22"/>
        <v>58</v>
      </c>
      <c r="AT36" s="31">
        <v>618</v>
      </c>
      <c r="AU36" s="31">
        <v>404</v>
      </c>
      <c r="AV36" s="28">
        <v>58.99880810488677</v>
      </c>
      <c r="AW36" s="26">
        <f t="shared" si="23"/>
        <v>-214</v>
      </c>
      <c r="AX36" s="31">
        <v>568</v>
      </c>
      <c r="AY36" s="31">
        <v>365</v>
      </c>
      <c r="AZ36" s="28">
        <v>55.994897959183675</v>
      </c>
      <c r="BA36" s="26">
        <f t="shared" si="13"/>
        <v>-203</v>
      </c>
      <c r="BB36" s="124">
        <v>1950.7154213036565</v>
      </c>
      <c r="BC36" s="31">
        <v>2408.823529411765</v>
      </c>
      <c r="BD36" s="26">
        <f t="shared" si="24"/>
        <v>458.10810810810835</v>
      </c>
      <c r="BE36" s="31">
        <v>28</v>
      </c>
      <c r="BF36" s="31">
        <v>63</v>
      </c>
      <c r="BG36" s="27">
        <f t="shared" si="25"/>
        <v>225</v>
      </c>
      <c r="BH36" s="26">
        <f t="shared" si="14"/>
        <v>35</v>
      </c>
      <c r="BI36" s="31">
        <v>8</v>
      </c>
      <c r="BJ36" s="31">
        <v>21</v>
      </c>
      <c r="BK36" s="27">
        <f t="shared" si="26"/>
        <v>262.5</v>
      </c>
      <c r="BL36" s="26">
        <f t="shared" si="15"/>
        <v>13</v>
      </c>
    </row>
    <row r="37" spans="1:64" s="39" customFormat="1" ht="15.75">
      <c r="A37" s="30" t="s">
        <v>183</v>
      </c>
      <c r="B37" s="31">
        <v>1289</v>
      </c>
      <c r="C37" s="123">
        <v>1214</v>
      </c>
      <c r="D37" s="27">
        <f t="shared" si="0"/>
        <v>94.18153607447634</v>
      </c>
      <c r="E37" s="26">
        <f t="shared" si="16"/>
        <v>-75</v>
      </c>
      <c r="F37" s="31">
        <v>475</v>
      </c>
      <c r="G37" s="31">
        <v>508</v>
      </c>
      <c r="H37" s="27">
        <f t="shared" si="1"/>
        <v>106.94736842105263</v>
      </c>
      <c r="I37" s="26">
        <f t="shared" si="17"/>
        <v>33</v>
      </c>
      <c r="J37" s="31">
        <v>673</v>
      </c>
      <c r="K37" s="31">
        <v>689</v>
      </c>
      <c r="L37" s="27">
        <f t="shared" si="2"/>
        <v>102.37741456166418</v>
      </c>
      <c r="M37" s="26">
        <f t="shared" si="18"/>
        <v>16</v>
      </c>
      <c r="N37" s="32">
        <v>56</v>
      </c>
      <c r="O37" s="31">
        <v>146</v>
      </c>
      <c r="P37" s="27">
        <f t="shared" si="3"/>
        <v>260.7142857142857</v>
      </c>
      <c r="Q37" s="26">
        <f t="shared" si="19"/>
        <v>90</v>
      </c>
      <c r="R37" s="31">
        <v>99</v>
      </c>
      <c r="S37" s="32">
        <v>130</v>
      </c>
      <c r="T37" s="27">
        <f t="shared" si="4"/>
        <v>131.31313131313132</v>
      </c>
      <c r="U37" s="26">
        <f t="shared" si="5"/>
        <v>31</v>
      </c>
      <c r="V37" s="31">
        <v>1682</v>
      </c>
      <c r="W37" s="31">
        <v>1762</v>
      </c>
      <c r="X37" s="27">
        <f t="shared" si="20"/>
        <v>104.756242568371</v>
      </c>
      <c r="Y37" s="26">
        <f t="shared" si="6"/>
        <v>80</v>
      </c>
      <c r="Z37" s="31">
        <v>1244</v>
      </c>
      <c r="AA37" s="31">
        <v>1166</v>
      </c>
      <c r="AB37" s="27">
        <f t="shared" si="21"/>
        <v>93.72990353697749</v>
      </c>
      <c r="AC37" s="26">
        <f t="shared" si="7"/>
        <v>-78</v>
      </c>
      <c r="AD37" s="31">
        <v>369</v>
      </c>
      <c r="AE37" s="123">
        <v>425</v>
      </c>
      <c r="AF37" s="27">
        <f t="shared" si="8"/>
        <v>115.17615176151762</v>
      </c>
      <c r="AG37" s="26">
        <f t="shared" si="9"/>
        <v>56</v>
      </c>
      <c r="AH37" s="31">
        <v>187</v>
      </c>
      <c r="AI37" s="31">
        <v>188</v>
      </c>
      <c r="AJ37" s="27">
        <f t="shared" si="10"/>
        <v>100.53475935828877</v>
      </c>
      <c r="AK37" s="26">
        <f t="shared" si="11"/>
        <v>1</v>
      </c>
      <c r="AL37" s="33">
        <v>90</v>
      </c>
      <c r="AM37" s="33">
        <v>98</v>
      </c>
      <c r="AN37" s="29">
        <v>96.3</v>
      </c>
      <c r="AO37" s="26">
        <f t="shared" si="12"/>
        <v>8</v>
      </c>
      <c r="AP37" s="34">
        <v>747</v>
      </c>
      <c r="AQ37" s="31">
        <v>855</v>
      </c>
      <c r="AR37" s="28">
        <v>109.7</v>
      </c>
      <c r="AS37" s="26">
        <f t="shared" si="22"/>
        <v>108</v>
      </c>
      <c r="AT37" s="31">
        <v>377</v>
      </c>
      <c r="AU37" s="31">
        <v>461</v>
      </c>
      <c r="AV37" s="28">
        <v>105.92948717948718</v>
      </c>
      <c r="AW37" s="26">
        <f t="shared" si="23"/>
        <v>84</v>
      </c>
      <c r="AX37" s="31">
        <v>330</v>
      </c>
      <c r="AY37" s="31">
        <v>405</v>
      </c>
      <c r="AZ37" s="28">
        <v>108.53889943074005</v>
      </c>
      <c r="BA37" s="26">
        <f t="shared" si="13"/>
        <v>75</v>
      </c>
      <c r="BB37" s="124">
        <v>1708.659217877095</v>
      </c>
      <c r="BC37" s="31">
        <v>1860.0849256900212</v>
      </c>
      <c r="BD37" s="26">
        <f t="shared" si="24"/>
        <v>151.42570781292625</v>
      </c>
      <c r="BE37" s="31">
        <v>34</v>
      </c>
      <c r="BF37" s="31">
        <v>58</v>
      </c>
      <c r="BG37" s="27">
        <f t="shared" si="25"/>
        <v>170.58823529411765</v>
      </c>
      <c r="BH37" s="26">
        <f t="shared" si="14"/>
        <v>24</v>
      </c>
      <c r="BI37" s="31">
        <v>48</v>
      </c>
      <c r="BJ37" s="31">
        <v>37</v>
      </c>
      <c r="BK37" s="27">
        <f t="shared" si="26"/>
        <v>77.08333333333334</v>
      </c>
      <c r="BL37" s="26">
        <f t="shared" si="15"/>
        <v>-11</v>
      </c>
    </row>
    <row r="38" spans="1:64" s="39" customFormat="1" ht="15.75">
      <c r="A38" s="38" t="s">
        <v>184</v>
      </c>
      <c r="B38" s="31">
        <v>1024</v>
      </c>
      <c r="C38" s="123">
        <v>1099</v>
      </c>
      <c r="D38" s="27">
        <f t="shared" si="0"/>
        <v>107.32421875</v>
      </c>
      <c r="E38" s="26">
        <f t="shared" si="16"/>
        <v>75</v>
      </c>
      <c r="F38" s="31">
        <v>507</v>
      </c>
      <c r="G38" s="31">
        <v>540</v>
      </c>
      <c r="H38" s="27">
        <f t="shared" si="1"/>
        <v>106.50887573964498</v>
      </c>
      <c r="I38" s="26">
        <f t="shared" si="17"/>
        <v>33</v>
      </c>
      <c r="J38" s="31">
        <v>424</v>
      </c>
      <c r="K38" s="31">
        <v>463</v>
      </c>
      <c r="L38" s="27">
        <f t="shared" si="2"/>
        <v>109.19811320754718</v>
      </c>
      <c r="M38" s="26">
        <f t="shared" si="18"/>
        <v>39</v>
      </c>
      <c r="N38" s="32">
        <v>154</v>
      </c>
      <c r="O38" s="31">
        <v>162</v>
      </c>
      <c r="P38" s="27">
        <f t="shared" si="3"/>
        <v>105.1948051948052</v>
      </c>
      <c r="Q38" s="26">
        <f t="shared" si="19"/>
        <v>8</v>
      </c>
      <c r="R38" s="31">
        <v>81</v>
      </c>
      <c r="S38" s="32">
        <v>81</v>
      </c>
      <c r="T38" s="27">
        <f t="shared" si="4"/>
        <v>100</v>
      </c>
      <c r="U38" s="26">
        <f t="shared" si="5"/>
        <v>0</v>
      </c>
      <c r="V38" s="31">
        <v>1569</v>
      </c>
      <c r="W38" s="31">
        <v>1365</v>
      </c>
      <c r="X38" s="27">
        <f t="shared" si="20"/>
        <v>86.9980879541109</v>
      </c>
      <c r="Y38" s="26">
        <f t="shared" si="6"/>
        <v>-204</v>
      </c>
      <c r="Z38" s="31">
        <v>972</v>
      </c>
      <c r="AA38" s="31">
        <v>1035</v>
      </c>
      <c r="AB38" s="27">
        <f t="shared" si="21"/>
        <v>106.4814814814815</v>
      </c>
      <c r="AC38" s="26">
        <f t="shared" si="7"/>
        <v>63</v>
      </c>
      <c r="AD38" s="31">
        <v>378</v>
      </c>
      <c r="AE38" s="123">
        <v>134</v>
      </c>
      <c r="AF38" s="27">
        <f t="shared" si="8"/>
        <v>35.44973544973545</v>
      </c>
      <c r="AG38" s="26">
        <f t="shared" si="9"/>
        <v>-244</v>
      </c>
      <c r="AH38" s="31">
        <v>90</v>
      </c>
      <c r="AI38" s="31">
        <v>85</v>
      </c>
      <c r="AJ38" s="27">
        <f t="shared" si="10"/>
        <v>94.44444444444444</v>
      </c>
      <c r="AK38" s="26">
        <f t="shared" si="11"/>
        <v>-5</v>
      </c>
      <c r="AL38" s="33">
        <v>91</v>
      </c>
      <c r="AM38" s="33">
        <v>119</v>
      </c>
      <c r="AN38" s="29">
        <v>152.5</v>
      </c>
      <c r="AO38" s="26">
        <f t="shared" si="12"/>
        <v>28</v>
      </c>
      <c r="AP38" s="34">
        <v>498</v>
      </c>
      <c r="AQ38" s="31">
        <v>541</v>
      </c>
      <c r="AR38" s="28">
        <v>135.3</v>
      </c>
      <c r="AS38" s="26">
        <f t="shared" si="22"/>
        <v>43</v>
      </c>
      <c r="AT38" s="31">
        <v>472</v>
      </c>
      <c r="AU38" s="31">
        <v>439</v>
      </c>
      <c r="AV38" s="28">
        <v>96.67318982387475</v>
      </c>
      <c r="AW38" s="26">
        <f t="shared" si="23"/>
        <v>-33</v>
      </c>
      <c r="AX38" s="31">
        <v>392</v>
      </c>
      <c r="AY38" s="31">
        <v>363</v>
      </c>
      <c r="AZ38" s="28">
        <v>94.53681710213777</v>
      </c>
      <c r="BA38" s="26">
        <f t="shared" si="13"/>
        <v>-29</v>
      </c>
      <c r="BB38" s="124">
        <v>2124.155844155844</v>
      </c>
      <c r="BC38" s="31">
        <v>2266.3793103448274</v>
      </c>
      <c r="BD38" s="26">
        <f t="shared" si="24"/>
        <v>142.22346618898337</v>
      </c>
      <c r="BE38" s="31">
        <v>66</v>
      </c>
      <c r="BF38" s="31">
        <v>63</v>
      </c>
      <c r="BG38" s="27">
        <f t="shared" si="25"/>
        <v>95.45454545454545</v>
      </c>
      <c r="BH38" s="26">
        <f t="shared" si="14"/>
        <v>-3</v>
      </c>
      <c r="BI38" s="31">
        <v>32</v>
      </c>
      <c r="BJ38" s="31">
        <v>43</v>
      </c>
      <c r="BK38" s="27">
        <f t="shared" si="26"/>
        <v>134.375</v>
      </c>
      <c r="BL38" s="26">
        <f t="shared" si="15"/>
        <v>11</v>
      </c>
    </row>
    <row r="39" spans="1:64" s="39" customFormat="1" ht="15.75">
      <c r="A39" s="30" t="s">
        <v>185</v>
      </c>
      <c r="B39" s="31">
        <v>2332</v>
      </c>
      <c r="C39" s="123">
        <v>2384</v>
      </c>
      <c r="D39" s="27">
        <f t="shared" si="0"/>
        <v>102.22984562607205</v>
      </c>
      <c r="E39" s="26">
        <f t="shared" si="16"/>
        <v>52</v>
      </c>
      <c r="F39" s="31">
        <v>1332</v>
      </c>
      <c r="G39" s="31">
        <v>1499</v>
      </c>
      <c r="H39" s="27">
        <f t="shared" si="1"/>
        <v>112.53753753753755</v>
      </c>
      <c r="I39" s="26">
        <f t="shared" si="17"/>
        <v>167</v>
      </c>
      <c r="J39" s="31">
        <v>2199</v>
      </c>
      <c r="K39" s="31">
        <v>2266</v>
      </c>
      <c r="L39" s="27">
        <f t="shared" si="2"/>
        <v>103.04683947248749</v>
      </c>
      <c r="M39" s="26">
        <f t="shared" si="18"/>
        <v>67</v>
      </c>
      <c r="N39" s="32">
        <v>1226</v>
      </c>
      <c r="O39" s="31">
        <v>1231</v>
      </c>
      <c r="P39" s="27">
        <f t="shared" si="3"/>
        <v>100.4078303425775</v>
      </c>
      <c r="Q39" s="26">
        <f t="shared" si="19"/>
        <v>5</v>
      </c>
      <c r="R39" s="31">
        <v>381</v>
      </c>
      <c r="S39" s="32">
        <v>344</v>
      </c>
      <c r="T39" s="27">
        <f t="shared" si="4"/>
        <v>90.28871391076116</v>
      </c>
      <c r="U39" s="26">
        <f t="shared" si="5"/>
        <v>-37</v>
      </c>
      <c r="V39" s="31">
        <v>7266</v>
      </c>
      <c r="W39" s="31">
        <v>8276</v>
      </c>
      <c r="X39" s="27">
        <f t="shared" si="20"/>
        <v>113.90035783099366</v>
      </c>
      <c r="Y39" s="26">
        <f t="shared" si="6"/>
        <v>1010</v>
      </c>
      <c r="Z39" s="31">
        <v>2079</v>
      </c>
      <c r="AA39" s="31">
        <v>2220</v>
      </c>
      <c r="AB39" s="27">
        <f t="shared" si="21"/>
        <v>106.78210678210678</v>
      </c>
      <c r="AC39" s="26">
        <f t="shared" si="7"/>
        <v>141</v>
      </c>
      <c r="AD39" s="31">
        <v>2936</v>
      </c>
      <c r="AE39" s="123">
        <v>3993</v>
      </c>
      <c r="AF39" s="27">
        <f t="shared" si="8"/>
        <v>136.00136239782017</v>
      </c>
      <c r="AG39" s="26">
        <f t="shared" si="9"/>
        <v>1057</v>
      </c>
      <c r="AH39" s="31">
        <v>155</v>
      </c>
      <c r="AI39" s="31">
        <v>156</v>
      </c>
      <c r="AJ39" s="27">
        <f t="shared" si="10"/>
        <v>100.64516129032258</v>
      </c>
      <c r="AK39" s="26">
        <f t="shared" si="11"/>
        <v>1</v>
      </c>
      <c r="AL39" s="33">
        <v>711</v>
      </c>
      <c r="AM39" s="33">
        <v>719</v>
      </c>
      <c r="AN39" s="29">
        <v>101.7</v>
      </c>
      <c r="AO39" s="26">
        <f t="shared" si="12"/>
        <v>8</v>
      </c>
      <c r="AP39" s="34">
        <v>2468</v>
      </c>
      <c r="AQ39" s="31">
        <v>3023</v>
      </c>
      <c r="AR39" s="28">
        <v>119.2</v>
      </c>
      <c r="AS39" s="26">
        <f t="shared" si="22"/>
        <v>555</v>
      </c>
      <c r="AT39" s="31">
        <v>821</v>
      </c>
      <c r="AU39" s="31">
        <v>907</v>
      </c>
      <c r="AV39" s="28">
        <v>101.3143483023001</v>
      </c>
      <c r="AW39" s="26">
        <f t="shared" si="23"/>
        <v>86</v>
      </c>
      <c r="AX39" s="31">
        <v>697</v>
      </c>
      <c r="AY39" s="31">
        <v>778</v>
      </c>
      <c r="AZ39" s="28">
        <v>102.83505154639174</v>
      </c>
      <c r="BA39" s="26">
        <f t="shared" si="13"/>
        <v>81</v>
      </c>
      <c r="BB39" s="124">
        <v>2454.5366795366795</v>
      </c>
      <c r="BC39" s="31">
        <v>3168.813247470101</v>
      </c>
      <c r="BD39" s="26">
        <f t="shared" si="24"/>
        <v>714.2765679334216</v>
      </c>
      <c r="BE39" s="31">
        <v>192</v>
      </c>
      <c r="BF39" s="31">
        <v>388</v>
      </c>
      <c r="BG39" s="27">
        <f t="shared" si="25"/>
        <v>202.08333333333334</v>
      </c>
      <c r="BH39" s="26">
        <f t="shared" si="14"/>
        <v>196</v>
      </c>
      <c r="BI39" s="31">
        <v>176</v>
      </c>
      <c r="BJ39" s="31">
        <v>297</v>
      </c>
      <c r="BK39" s="27">
        <f t="shared" si="26"/>
        <v>168.75</v>
      </c>
      <c r="BL39" s="26">
        <f t="shared" si="15"/>
        <v>121</v>
      </c>
    </row>
    <row r="40" spans="1:64" s="39" customFormat="1" ht="15.75">
      <c r="A40" s="30" t="s">
        <v>186</v>
      </c>
      <c r="B40" s="31">
        <v>2339</v>
      </c>
      <c r="C40" s="123">
        <v>2423</v>
      </c>
      <c r="D40" s="27">
        <f t="shared" si="0"/>
        <v>103.59127832407012</v>
      </c>
      <c r="E40" s="26">
        <f t="shared" si="16"/>
        <v>84</v>
      </c>
      <c r="F40" s="31">
        <v>1320</v>
      </c>
      <c r="G40" s="31">
        <v>1533</v>
      </c>
      <c r="H40" s="27">
        <f t="shared" si="1"/>
        <v>116.13636363636364</v>
      </c>
      <c r="I40" s="26">
        <f t="shared" si="17"/>
        <v>213</v>
      </c>
      <c r="J40" s="31">
        <v>1934</v>
      </c>
      <c r="K40" s="31">
        <v>1957</v>
      </c>
      <c r="L40" s="27">
        <f t="shared" si="2"/>
        <v>101.18924508790073</v>
      </c>
      <c r="M40" s="26">
        <f t="shared" si="18"/>
        <v>23</v>
      </c>
      <c r="N40" s="32">
        <v>1178</v>
      </c>
      <c r="O40" s="31">
        <v>907</v>
      </c>
      <c r="P40" s="27">
        <f t="shared" si="3"/>
        <v>76.99490662139219</v>
      </c>
      <c r="Q40" s="26">
        <f t="shared" si="19"/>
        <v>-271</v>
      </c>
      <c r="R40" s="31">
        <v>290</v>
      </c>
      <c r="S40" s="32">
        <v>259</v>
      </c>
      <c r="T40" s="27">
        <f t="shared" si="4"/>
        <v>89.3103448275862</v>
      </c>
      <c r="U40" s="26">
        <f t="shared" si="5"/>
        <v>-31</v>
      </c>
      <c r="V40" s="31">
        <v>8171</v>
      </c>
      <c r="W40" s="31">
        <v>9142</v>
      </c>
      <c r="X40" s="27">
        <f t="shared" si="20"/>
        <v>111.88349039285276</v>
      </c>
      <c r="Y40" s="26">
        <f t="shared" si="6"/>
        <v>971</v>
      </c>
      <c r="Z40" s="31">
        <v>2112</v>
      </c>
      <c r="AA40" s="31">
        <v>2250</v>
      </c>
      <c r="AB40" s="27">
        <f t="shared" si="21"/>
        <v>106.53409090909092</v>
      </c>
      <c r="AC40" s="26">
        <f t="shared" si="7"/>
        <v>138</v>
      </c>
      <c r="AD40" s="31">
        <v>3996</v>
      </c>
      <c r="AE40" s="123">
        <v>4299</v>
      </c>
      <c r="AF40" s="27">
        <f t="shared" si="8"/>
        <v>107.58258258258257</v>
      </c>
      <c r="AG40" s="26">
        <f t="shared" si="9"/>
        <v>303</v>
      </c>
      <c r="AH40" s="31">
        <v>139</v>
      </c>
      <c r="AI40" s="31">
        <v>142</v>
      </c>
      <c r="AJ40" s="27">
        <f t="shared" si="10"/>
        <v>102.15827338129498</v>
      </c>
      <c r="AK40" s="26">
        <f t="shared" si="11"/>
        <v>3</v>
      </c>
      <c r="AL40" s="33">
        <v>722</v>
      </c>
      <c r="AM40" s="33">
        <v>725</v>
      </c>
      <c r="AN40" s="29">
        <v>104.3</v>
      </c>
      <c r="AO40" s="26">
        <f t="shared" si="12"/>
        <v>3</v>
      </c>
      <c r="AP40" s="34">
        <v>2604</v>
      </c>
      <c r="AQ40" s="31">
        <v>2791</v>
      </c>
      <c r="AR40" s="28">
        <v>110.9</v>
      </c>
      <c r="AS40" s="26">
        <f t="shared" si="22"/>
        <v>187</v>
      </c>
      <c r="AT40" s="31">
        <v>970</v>
      </c>
      <c r="AU40" s="31">
        <v>890</v>
      </c>
      <c r="AV40" s="28">
        <v>88.24644549763033</v>
      </c>
      <c r="AW40" s="26">
        <f t="shared" si="23"/>
        <v>-80</v>
      </c>
      <c r="AX40" s="31">
        <v>777</v>
      </c>
      <c r="AY40" s="31">
        <v>736</v>
      </c>
      <c r="AZ40" s="28">
        <v>87.71526980482204</v>
      </c>
      <c r="BA40" s="26">
        <f t="shared" si="13"/>
        <v>-41</v>
      </c>
      <c r="BB40" s="124">
        <v>2690.886699507389</v>
      </c>
      <c r="BC40" s="31">
        <v>3338.244514106583</v>
      </c>
      <c r="BD40" s="26">
        <f t="shared" si="24"/>
        <v>647.3578145991942</v>
      </c>
      <c r="BE40" s="31">
        <v>392</v>
      </c>
      <c r="BF40" s="31">
        <v>262</v>
      </c>
      <c r="BG40" s="27">
        <f t="shared" si="25"/>
        <v>66.83673469387756</v>
      </c>
      <c r="BH40" s="26">
        <f t="shared" si="14"/>
        <v>-130</v>
      </c>
      <c r="BI40" s="31">
        <v>170</v>
      </c>
      <c r="BJ40" s="31">
        <v>169</v>
      </c>
      <c r="BK40" s="27">
        <f t="shared" si="26"/>
        <v>99.41176470588235</v>
      </c>
      <c r="BL40" s="26">
        <f t="shared" si="15"/>
        <v>-1</v>
      </c>
    </row>
    <row r="41" spans="5:26" s="39" customFormat="1" ht="12.75"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Z41" s="39">
        <v>33800</v>
      </c>
    </row>
    <row r="42" spans="5:17" s="39" customFormat="1" ht="12.75"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="39" customFormat="1" ht="12.75"/>
    <row r="44" s="39" customFormat="1" ht="12.75"/>
    <row r="45" s="39" customFormat="1" ht="12.75"/>
    <row r="46" s="39" customFormat="1" ht="12.75"/>
    <row r="47" s="39" customFormat="1" ht="12.75"/>
    <row r="48" s="39" customFormat="1" ht="12.75"/>
    <row r="49" s="39" customFormat="1" ht="12.75"/>
    <row r="50" s="39" customFormat="1" ht="12.75"/>
    <row r="51" s="39" customFormat="1" ht="12.75"/>
    <row r="52" s="39" customFormat="1" ht="12.75"/>
    <row r="53" s="39" customFormat="1" ht="12.75"/>
    <row r="54" s="39" customFormat="1" ht="12.75"/>
    <row r="55" s="39" customFormat="1" ht="12.75"/>
    <row r="56" s="39" customFormat="1" ht="12.75"/>
    <row r="57" s="39" customFormat="1" ht="12.75"/>
    <row r="58" s="39" customFormat="1" ht="12.75"/>
    <row r="59" s="39" customFormat="1" ht="12.75"/>
    <row r="60" s="39" customFormat="1" ht="12.75"/>
    <row r="61" s="39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20" customFormat="1" ht="12.75"/>
    <row r="84" s="20" customFormat="1" ht="12.75"/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2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2.75"/>
    <row r="112" s="20" customFormat="1" ht="12.75"/>
    <row r="113" s="20" customFormat="1" ht="12.75"/>
    <row r="114" s="20" customFormat="1" ht="12.75"/>
    <row r="115" s="20" customFormat="1" ht="12.75"/>
    <row r="116" s="20" customFormat="1" ht="12.75"/>
    <row r="117" s="20" customFormat="1" ht="12.75"/>
    <row r="118" s="20" customFormat="1" ht="12.75"/>
    <row r="119" s="20" customFormat="1" ht="12.75"/>
    <row r="120" s="20" customFormat="1" ht="12.75"/>
    <row r="121" s="20" customFormat="1" ht="12.75"/>
    <row r="122" s="20" customFormat="1" ht="12.75"/>
    <row r="123" s="20" customFormat="1" ht="12.75"/>
    <row r="124" s="20" customFormat="1" ht="12.75"/>
    <row r="125" s="20" customFormat="1" ht="12.75"/>
    <row r="126" s="20" customFormat="1" ht="12.75"/>
    <row r="127" s="20" customFormat="1" ht="12.75"/>
    <row r="128" s="20" customFormat="1" ht="12.75"/>
    <row r="129" s="20" customFormat="1" ht="12.75"/>
    <row r="130" s="20" customFormat="1" ht="12.75"/>
    <row r="131" s="20" customFormat="1" ht="12.75"/>
    <row r="132" s="20" customFormat="1" ht="12.75"/>
    <row r="133" s="20" customFormat="1" ht="12.75"/>
    <row r="134" s="20" customFormat="1" ht="12.75"/>
    <row r="135" s="20" customFormat="1" ht="12.75"/>
    <row r="136" s="20" customFormat="1" ht="12.75"/>
    <row r="137" s="20" customFormat="1" ht="12.75"/>
    <row r="138" s="20" customFormat="1" ht="12.75"/>
    <row r="139" s="20" customFormat="1" ht="12.75"/>
    <row r="140" s="20" customFormat="1" ht="12.75"/>
    <row r="141" s="20" customFormat="1" ht="12.75"/>
    <row r="142" s="20" customFormat="1" ht="12.75"/>
    <row r="143" s="20" customFormat="1" ht="12.75"/>
    <row r="144" s="20" customFormat="1" ht="12.75"/>
    <row r="145" s="20" customFormat="1" ht="12.75"/>
  </sheetData>
  <sheetProtection/>
  <mergeCells count="68">
    <mergeCell ref="AN6:AO6"/>
    <mergeCell ref="AP6:AQ6"/>
    <mergeCell ref="AR6:AS6"/>
    <mergeCell ref="AT6:AT7"/>
    <mergeCell ref="AU6:AU7"/>
    <mergeCell ref="AV6:AW6"/>
    <mergeCell ref="BE6:BE7"/>
    <mergeCell ref="BF6:BF7"/>
    <mergeCell ref="AX6:AX7"/>
    <mergeCell ref="AY6:AY7"/>
    <mergeCell ref="AZ6:BA6"/>
    <mergeCell ref="BB6:BB7"/>
    <mergeCell ref="BC6:BC7"/>
    <mergeCell ref="BD6:BD7"/>
    <mergeCell ref="AL6:AL7"/>
    <mergeCell ref="AM6:AM7"/>
    <mergeCell ref="AD6:AD7"/>
    <mergeCell ref="AE6:AE7"/>
    <mergeCell ref="AF6:AG6"/>
    <mergeCell ref="AH6:AH7"/>
    <mergeCell ref="AL3:AO5"/>
    <mergeCell ref="BE5:BH5"/>
    <mergeCell ref="AX3:BA5"/>
    <mergeCell ref="BB3:BD5"/>
    <mergeCell ref="Z4:AC5"/>
    <mergeCell ref="AD4:AG5"/>
    <mergeCell ref="AP3:AS5"/>
    <mergeCell ref="AT3:AW5"/>
    <mergeCell ref="X6:Y6"/>
    <mergeCell ref="Z6:Z7"/>
    <mergeCell ref="AA6:AA7"/>
    <mergeCell ref="AB6:AC6"/>
    <mergeCell ref="Z3:AG3"/>
    <mergeCell ref="AH3:AK5"/>
    <mergeCell ref="AI6:AI7"/>
    <mergeCell ref="AJ6:AK6"/>
    <mergeCell ref="D6:E6"/>
    <mergeCell ref="F6:F7"/>
    <mergeCell ref="H6:I6"/>
    <mergeCell ref="J6:J7"/>
    <mergeCell ref="K6:K7"/>
    <mergeCell ref="L6:M6"/>
    <mergeCell ref="V6:V7"/>
    <mergeCell ref="W6:W7"/>
    <mergeCell ref="B6:B7"/>
    <mergeCell ref="C6:C7"/>
    <mergeCell ref="N6:N7"/>
    <mergeCell ref="A3:A7"/>
    <mergeCell ref="B3:E5"/>
    <mergeCell ref="F3:I5"/>
    <mergeCell ref="J3:M5"/>
    <mergeCell ref="G6:G7"/>
    <mergeCell ref="B1:U1"/>
    <mergeCell ref="B2:U2"/>
    <mergeCell ref="N3:Q5"/>
    <mergeCell ref="R3:U5"/>
    <mergeCell ref="T6:U6"/>
    <mergeCell ref="V3:Y5"/>
    <mergeCell ref="O6:O7"/>
    <mergeCell ref="P6:Q6"/>
    <mergeCell ref="R6:R7"/>
    <mergeCell ref="S6:S7"/>
    <mergeCell ref="BE3:BL4"/>
    <mergeCell ref="BJ6:BJ7"/>
    <mergeCell ref="BI5:BL5"/>
    <mergeCell ref="BK6:BL6"/>
    <mergeCell ref="BG6:BH6"/>
    <mergeCell ref="BI6:BI7"/>
  </mergeCells>
  <printOptions horizontalCentered="1" verticalCentered="1"/>
  <pageMargins left="0.31496062992125984" right="0.11811023622047245" top="0.7480314960629921" bottom="0.35433070866141736" header="0" footer="0"/>
  <pageSetup horizontalDpi="600" verticalDpi="600" orientation="landscape" paperSize="9" scale="70" r:id="rId1"/>
  <colBreaks count="2" manualBreakCount="2">
    <brk id="21" max="39" man="1"/>
    <brk id="4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User</cp:lastModifiedBy>
  <cp:lastPrinted>2018-07-19T13:08:31Z</cp:lastPrinted>
  <dcterms:created xsi:type="dcterms:W3CDTF">2017-11-17T08:56:41Z</dcterms:created>
  <dcterms:modified xsi:type="dcterms:W3CDTF">2018-07-23T08:36:48Z</dcterms:modified>
  <cp:category/>
  <cp:version/>
  <cp:contentType/>
  <cp:contentStatus/>
</cp:coreProperties>
</file>