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573" activeTab="0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'!$B$1:$F$35</definedName>
    <definedName name="_xlnm.Print_Area" localSheetId="0">'1 '!$A$1:$C$10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'!$A$1:$E$29</definedName>
    <definedName name="_xlnm.Print_Area" localSheetId="6">'7'!$A$1:$BP$39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<sst xmlns="http://schemas.openxmlformats.org/spreadsheetml/2006/main" count="301" uniqueCount="198">
  <si>
    <t>Показник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</si>
  <si>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</si>
  <si>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</si>
  <si>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</si>
  <si>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</si>
  <si>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</si>
  <si>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</si>
  <si>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Середній розмір заробітної плати у вакансіях, грн.</t>
  </si>
  <si>
    <t>Кількість претендентів на одну вакансію, особи</t>
  </si>
  <si>
    <t>Надання послуг державною службою зайнятості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</si>
  <si>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</si>
  <si>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</si>
  <si>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</si>
  <si>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</si>
  <si>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</si>
  <si>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</si>
  <si>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</si>
  <si>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</si>
  <si>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</si>
  <si>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</si>
  <si>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</si>
  <si>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</si>
  <si>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</si>
  <si>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</si>
  <si>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</si>
  <si>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</si>
  <si>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</si>
  <si>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</si>
  <si>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</si>
  <si>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</si>
  <si>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</si>
  <si>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</si>
  <si>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</si>
  <si>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</si>
  <si>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</si>
  <si>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</si>
  <si>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</si>
  <si>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</si>
  <si>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</si>
  <si>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</si>
  <si>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</si>
  <si>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</si>
  <si>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</si>
  <si>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</si>
  <si>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</si>
  <si>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</si>
  <si>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</si>
  <si>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</si>
  <si>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</si>
  <si>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</si>
  <si>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</si>
  <si>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</si>
  <si>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</si>
  <si>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</si>
  <si>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</si>
  <si>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</si>
  <si>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</si>
  <si>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</si>
  <si>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</si>
  <si>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</si>
  <si>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</si>
  <si>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</si>
  <si>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</si>
  <si>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</si>
  <si>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</si>
  <si>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</si>
  <si>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</si>
  <si>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</si>
  <si>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</si>
  <si>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</si>
  <si>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</si>
  <si>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</si>
  <si>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</si>
  <si>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</si>
  <si>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</si>
  <si>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</si>
  <si>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</si>
  <si>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</si>
  <si>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</si>
  <si>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</si>
  <si>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</si>
  <si>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</si>
  <si>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</si>
  <si>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</si>
  <si>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</si>
  <si>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</si>
  <si>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</si>
  <si>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</si>
  <si>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</si>
  <si>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</si>
  <si>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</si>
  <si>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</si>
  <si>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</si>
  <si>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</si>
  <si>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</si>
  <si>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</si>
  <si>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</si>
  <si>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</si>
  <si>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</si>
  <si>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</si>
  <si>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2018 р.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</si>
  <si>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</si>
  <si>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</si>
  <si>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</si>
  <si>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</si>
  <si>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</si>
  <si>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</si>
  <si>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 xml:space="preserve"> + (-)                            осіб</t>
  </si>
  <si>
    <t xml:space="preserve"> + (-)                       осіб</t>
  </si>
  <si>
    <t>Діяльність Вінницької обласної служби зайнятості</t>
  </si>
  <si>
    <t xml:space="preserve">За даними Державної служби статистики України </t>
  </si>
  <si>
    <t>з них працевлаштовано до набуття статусу,                                     осіб</t>
  </si>
  <si>
    <t>Працевлаштовано шляхом одноразової виплати допомоги по безробіттю,  осіб</t>
  </si>
  <si>
    <t>Мали статус безробітного, осіб</t>
  </si>
  <si>
    <t>Отримали роботу (у т.ч. до набуття статусу безробітного),  осіб</t>
  </si>
  <si>
    <t xml:space="preserve"> Працевлаштовано з компенсацією витрат роботодавцю єдиного внеску, 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</si>
  <si>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</si>
  <si>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</si>
  <si>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</si>
  <si>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</si>
  <si>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</si>
  <si>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Мали статус безробітного,  осіб</t>
  </si>
  <si>
    <t>Отримували допомогу по безробіттю,                                                            осіб</t>
  </si>
  <si>
    <t>Кількість вакансій по формі 3-ПН, одиниць</t>
  </si>
  <si>
    <t>Інформація про вакансії, отримані з інших джерел, одиниць</t>
  </si>
  <si>
    <t>осіб</t>
  </si>
  <si>
    <t>Інформація щодо запланованого масового вивільнення працівників Вінницької області</t>
  </si>
  <si>
    <t>Вінницька область</t>
  </si>
  <si>
    <t>Середній розмір допомоги по безробіттю у квітні, грн.</t>
  </si>
  <si>
    <t>2017р.</t>
  </si>
  <si>
    <t xml:space="preserve"> 2018 р.</t>
  </si>
  <si>
    <t xml:space="preserve"> (за формою 3-ПН)</t>
  </si>
  <si>
    <t>Кількість вакансій на кінець періоду, одиниць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</si>
  <si>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</si>
  <si>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</si>
  <si>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</si>
  <si>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</si>
  <si>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</si>
  <si>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</si>
  <si>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</si>
  <si>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</si>
  <si>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</si>
  <si>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</si>
  <si>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</si>
  <si>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</si>
  <si>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</si>
  <si>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</si>
  <si>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</si>
  <si>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</si>
  <si>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</si>
  <si>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</si>
  <si>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</si>
  <si>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</si>
  <si>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</si>
  <si>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</si>
  <si>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</si>
  <si>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</si>
  <si>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</si>
  <si>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</si>
  <si>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</si>
  <si>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</si>
  <si>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</si>
  <si>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у 2.3 р.</t>
  </si>
  <si>
    <t>у 2.0 р.</t>
  </si>
  <si>
    <t>2019 р.</t>
  </si>
  <si>
    <t>з інших джерел</t>
  </si>
  <si>
    <t>у 2.5 р.</t>
  </si>
  <si>
    <t xml:space="preserve"> -</t>
  </si>
  <si>
    <t xml:space="preserve"> 2019 р.</t>
  </si>
  <si>
    <t>у 2.4 р.</t>
  </si>
  <si>
    <t>Питома вага працевлашто-           ваних до набуття статусу безробітного,%</t>
  </si>
  <si>
    <t>різ-ниця</t>
  </si>
  <si>
    <t>Станом на 1 березня</t>
  </si>
  <si>
    <t>у 2.6 р.</t>
  </si>
  <si>
    <t>у січні-березні 2018- 2019 рр.</t>
  </si>
  <si>
    <t>у 3.7 р.</t>
  </si>
  <si>
    <t>у 1.9 р.</t>
  </si>
  <si>
    <t>у 2.7 р.</t>
  </si>
  <si>
    <t>у 5.3 р.</t>
  </si>
  <si>
    <t>у 24.3 р.</t>
  </si>
  <si>
    <t>у 16.3 р.</t>
  </si>
  <si>
    <t>у 4.5 р.</t>
  </si>
  <si>
    <t xml:space="preserve"> + 0,8 в.п.</t>
  </si>
  <si>
    <t>961 грн.</t>
  </si>
  <si>
    <t>+1</t>
  </si>
  <si>
    <t>за січень-березень 2018-2019 рр.</t>
  </si>
  <si>
    <t>січень-березень           2018 р.</t>
  </si>
  <si>
    <t>січень-березень     2019 р.</t>
  </si>
  <si>
    <t>січень-березень        2018 р.</t>
  </si>
  <si>
    <t>січень-березень   2019 р.</t>
  </si>
  <si>
    <t>Інформація щодо запланованого масового вивільнення працівників   Вінницької області   за січень-березень  2018-2019 рр.</t>
  </si>
  <si>
    <t>Інформація щодо запланованого масового вивільнення працівників Вінницької області за січень-березень 2018-2019 рр.</t>
  </si>
  <si>
    <t>січень-березень          2018 р.</t>
  </si>
  <si>
    <t>січень-березень        2019 р.</t>
  </si>
  <si>
    <t xml:space="preserve">Економічна активність населення Вінницької області у середньому                                                                              за  2017- 2018 рр..                                                                                                                                                         </t>
  </si>
  <si>
    <t>за  2017 -2018 рр.</t>
  </si>
  <si>
    <t>у 6,5 рази</t>
  </si>
  <si>
    <t>Середній розмір допомоги по безробіттю,                                      у березні, грн.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</si>
</sst>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i/>
      <sz val="14"/>
      <name val="Times New Roman Cyr"/>
      <family val="0"/>
    </font>
    <font>
      <i/>
      <sz val="12"/>
      <name val="Times New Roman Cyr"/>
      <family val="0"/>
    </font>
    <font>
      <b/>
      <sz val="12"/>
      <color indexed="8"/>
      <name val="Times New Roman"/>
      <family val="1"/>
    </font>
    <font>
      <sz val="14"/>
      <color indexed="8"/>
      <name val="Times New Roman Cyr"/>
      <family val="0"/>
    </font>
    <font>
      <b/>
      <sz val="16"/>
      <color indexed="8"/>
      <name val="Times New Roman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hair"/>
    </border>
    <border>
      <left style="double"/>
      <right style="double"/>
      <top/>
      <bottom style="thin"/>
    </border>
    <border>
      <left style="double"/>
      <right style="double"/>
      <top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45" fillId="0" borderId="0">
      <alignment/>
      <protection/>
    </xf>
    <xf numFmtId="0" fontId="8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33" borderId="0" xfId="58" applyFill="1">
      <alignment/>
      <protection/>
    </xf>
    <xf numFmtId="0" fontId="8" fillId="0" borderId="0" xfId="58" applyFont="1" applyAlignment="1">
      <alignment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Alignment="1">
      <alignment horizontal="center" vertical="center"/>
      <protection/>
    </xf>
    <xf numFmtId="0" fontId="2" fillId="0" borderId="0" xfId="58" applyFill="1">
      <alignment/>
      <protection/>
    </xf>
    <xf numFmtId="3" fontId="2" fillId="0" borderId="0" xfId="58" applyNumberFormat="1">
      <alignment/>
      <protection/>
    </xf>
    <xf numFmtId="0" fontId="2" fillId="34" borderId="0" xfId="58" applyFill="1">
      <alignment/>
      <protection/>
    </xf>
    <xf numFmtId="0" fontId="9" fillId="0" borderId="0" xfId="58" applyFont="1">
      <alignment/>
      <protection/>
    </xf>
    <xf numFmtId="0" fontId="2" fillId="0" borderId="0" xfId="58" applyBorder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2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5" fillId="0" borderId="0" xfId="61" applyNumberFormat="1" applyFont="1" applyFill="1" applyProtection="1">
      <alignment/>
      <protection locked="0"/>
    </xf>
    <xf numFmtId="1" fontId="3" fillId="0" borderId="10" xfId="61" applyNumberFormat="1" applyFont="1" applyFill="1" applyBorder="1" applyAlignment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6" fillId="0" borderId="0" xfId="61" applyNumberFormat="1" applyFont="1" applyFill="1" applyProtection="1">
      <alignment/>
      <protection locked="0"/>
    </xf>
    <xf numFmtId="1" fontId="2" fillId="0" borderId="11" xfId="61" applyNumberFormat="1" applyFont="1" applyFill="1" applyBorder="1" applyAlignment="1" applyProtection="1">
      <alignment horizontal="center"/>
      <protection/>
    </xf>
    <xf numFmtId="3" fontId="17" fillId="0" borderId="11" xfId="61" applyNumberFormat="1" applyFont="1" applyFill="1" applyBorder="1" applyAlignment="1" applyProtection="1">
      <alignment horizontal="center" vertical="center"/>
      <protection locked="0"/>
    </xf>
    <xf numFmtId="172" fontId="17" fillId="0" borderId="11" xfId="61" applyNumberFormat="1" applyFont="1" applyFill="1" applyBorder="1" applyAlignment="1" applyProtection="1">
      <alignment horizontal="center" vertical="center"/>
      <protection locked="0"/>
    </xf>
    <xf numFmtId="173" fontId="17" fillId="0" borderId="11" xfId="61" applyNumberFormat="1" applyFont="1" applyFill="1" applyBorder="1" applyAlignment="1" applyProtection="1">
      <alignment horizontal="center" vertical="center"/>
      <protection locked="0"/>
    </xf>
    <xf numFmtId="173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61" applyNumberFormat="1" applyFont="1" applyFill="1" applyBorder="1" applyProtection="1">
      <alignment/>
      <protection locked="0"/>
    </xf>
    <xf numFmtId="3" fontId="18" fillId="0" borderId="11" xfId="61" applyNumberFormat="1" applyFont="1" applyFill="1" applyBorder="1" applyAlignment="1" applyProtection="1">
      <alignment horizontal="center" vertical="center"/>
      <protection locked="0"/>
    </xf>
    <xf numFmtId="1" fontId="18" fillId="0" borderId="11" xfId="61" applyNumberFormat="1" applyFont="1" applyFill="1" applyBorder="1" applyAlignment="1" applyProtection="1">
      <alignment horizontal="center" vertical="center"/>
      <protection locked="0"/>
    </xf>
    <xf numFmtId="3" fontId="18" fillId="0" borderId="11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1" xfId="63" applyNumberFormat="1" applyFont="1" applyFill="1" applyBorder="1" applyAlignment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vertical="center"/>
      <protection locked="0"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13" fillId="0" borderId="0" xfId="61" applyNumberFormat="1" applyFont="1" applyFill="1" applyBorder="1" applyAlignment="1" applyProtection="1">
      <alignment horizontal="center" vertical="center"/>
      <protection locked="0"/>
    </xf>
    <xf numFmtId="1" fontId="13" fillId="0" borderId="11" xfId="61" applyNumberFormat="1" applyFont="1" applyFill="1" applyBorder="1" applyAlignment="1" applyProtection="1">
      <alignment horizontal="left"/>
      <protection locked="0"/>
    </xf>
    <xf numFmtId="1" fontId="20" fillId="0" borderId="0" xfId="61" applyNumberFormat="1" applyFont="1" applyFill="1" applyBorder="1" applyProtection="1">
      <alignment/>
      <protection locked="0"/>
    </xf>
    <xf numFmtId="173" fontId="20" fillId="0" borderId="0" xfId="61" applyNumberFormat="1" applyFont="1" applyFill="1" applyBorder="1" applyProtection="1">
      <alignment/>
      <protection locked="0"/>
    </xf>
    <xf numFmtId="0" fontId="6" fillId="0" borderId="11" xfId="59" applyFont="1" applyFill="1" applyBorder="1" applyAlignment="1">
      <alignment horizontal="center" vertic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Border="1" applyAlignment="1">
      <alignment horizontal="center"/>
      <protection/>
    </xf>
    <xf numFmtId="0" fontId="25" fillId="0" borderId="0" xfId="67" applyFont="1" applyFill="1">
      <alignment/>
      <protection/>
    </xf>
    <xf numFmtId="0" fontId="27" fillId="0" borderId="0" xfId="67" applyFont="1" applyFill="1" applyAlignment="1">
      <alignment vertical="center"/>
      <protection/>
    </xf>
    <xf numFmtId="1" fontId="29" fillId="0" borderId="0" xfId="67" applyNumberFormat="1" applyFont="1" applyFill="1">
      <alignment/>
      <protection/>
    </xf>
    <xf numFmtId="0" fontId="29" fillId="0" borderId="0" xfId="67" applyFont="1" applyFill="1">
      <alignment/>
      <protection/>
    </xf>
    <xf numFmtId="0" fontId="27" fillId="0" borderId="0" xfId="67" applyFont="1" applyFill="1" applyAlignment="1">
      <alignment vertical="center" wrapText="1"/>
      <protection/>
    </xf>
    <xf numFmtId="0" fontId="29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horizontal="center"/>
      <protection/>
    </xf>
    <xf numFmtId="0" fontId="29" fillId="0" borderId="0" xfId="67" applyFont="1" applyFill="1" applyAlignment="1">
      <alignment wrapText="1"/>
      <protection/>
    </xf>
    <xf numFmtId="0" fontId="25" fillId="0" borderId="0" xfId="67" applyFont="1" applyFill="1" applyAlignment="1">
      <alignment vertical="center"/>
      <protection/>
    </xf>
    <xf numFmtId="3" fontId="33" fillId="0" borderId="0" xfId="67" applyNumberFormat="1" applyFont="1" applyFill="1" applyAlignment="1">
      <alignment horizontal="center" vertical="center"/>
      <protection/>
    </xf>
    <xf numFmtId="3" fontId="32" fillId="0" borderId="11" xfId="67" applyNumberFormat="1" applyFont="1" applyFill="1" applyBorder="1" applyAlignment="1">
      <alignment horizontal="center" vertical="center"/>
      <protection/>
    </xf>
    <xf numFmtId="3" fontId="29" fillId="0" borderId="0" xfId="67" applyNumberFormat="1" applyFont="1" applyFill="1">
      <alignment/>
      <protection/>
    </xf>
    <xf numFmtId="173" fontId="29" fillId="0" borderId="0" xfId="67" applyNumberFormat="1" applyFont="1" applyFill="1">
      <alignment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173" fontId="6" fillId="0" borderId="11" xfId="59" applyNumberFormat="1" applyFont="1" applyFill="1" applyBorder="1" applyAlignment="1">
      <alignment horizontal="center" vertical="center"/>
      <protection/>
    </xf>
    <xf numFmtId="172" fontId="6" fillId="0" borderId="11" xfId="59" applyNumberFormat="1" applyFont="1" applyFill="1" applyBorder="1" applyAlignment="1">
      <alignment horizontal="center" vertical="center"/>
      <protection/>
    </xf>
    <xf numFmtId="3" fontId="4" fillId="0" borderId="11" xfId="59" applyNumberFormat="1" applyFont="1" applyFill="1" applyBorder="1" applyAlignment="1">
      <alignment horizontal="center" vertical="center" wrapText="1"/>
      <protection/>
    </xf>
    <xf numFmtId="49" fontId="6" fillId="0" borderId="11" xfId="59" applyNumberFormat="1" applyFont="1" applyFill="1" applyBorder="1" applyAlignment="1">
      <alignment horizontal="center" vertical="center"/>
      <protection/>
    </xf>
    <xf numFmtId="173" fontId="6" fillId="0" borderId="12" xfId="59" applyNumberFormat="1" applyFont="1" applyFill="1" applyBorder="1" applyAlignment="1">
      <alignment horizontal="center" vertical="center"/>
      <protection/>
    </xf>
    <xf numFmtId="173" fontId="6" fillId="0" borderId="13" xfId="59" applyNumberFormat="1" applyFont="1" applyFill="1" applyBorder="1" applyAlignment="1">
      <alignment horizontal="center" vertical="center"/>
      <protection/>
    </xf>
    <xf numFmtId="3" fontId="4" fillId="0" borderId="11" xfId="60" applyNumberFormat="1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10" fillId="0" borderId="11" xfId="59" applyFont="1" applyFill="1" applyBorder="1" applyAlignment="1">
      <alignment horizontal="left" vertical="center" wrapText="1"/>
      <protection/>
    </xf>
    <xf numFmtId="0" fontId="10" fillId="0" borderId="12" xfId="59" applyFont="1" applyFill="1" applyBorder="1" applyAlignment="1">
      <alignment horizontal="left" vertical="center" wrapText="1"/>
      <protection/>
    </xf>
    <xf numFmtId="0" fontId="49" fillId="0" borderId="11" xfId="49" applyFont="1" applyFill="1" applyBorder="1" applyAlignment="1">
      <alignment horizontal="left" vertical="center" wrapText="1"/>
      <protection/>
    </xf>
    <xf numFmtId="0" fontId="38" fillId="0" borderId="0" xfId="57" applyFont="1">
      <alignment/>
      <protection/>
    </xf>
    <xf numFmtId="0" fontId="39" fillId="0" borderId="0" xfId="65" applyFont="1" applyFill="1" applyBorder="1" applyAlignment="1">
      <alignment horizontal="left"/>
      <protection/>
    </xf>
    <xf numFmtId="0" fontId="29" fillId="0" borderId="0" xfId="57" applyFont="1">
      <alignment/>
      <protection/>
    </xf>
    <xf numFmtId="0" fontId="25" fillId="0" borderId="0" xfId="57" applyFont="1" applyBorder="1" applyAlignment="1">
      <alignment horizontal="left" vertical="top" wrapText="1"/>
      <protection/>
    </xf>
    <xf numFmtId="0" fontId="38" fillId="0" borderId="0" xfId="57" applyFont="1" applyFill="1">
      <alignment/>
      <protection/>
    </xf>
    <xf numFmtId="0" fontId="25" fillId="0" borderId="0" xfId="57" applyFont="1">
      <alignment/>
      <protection/>
    </xf>
    <xf numFmtId="0" fontId="25" fillId="0" borderId="0" xfId="57" applyFont="1" applyBorder="1">
      <alignment/>
      <protection/>
    </xf>
    <xf numFmtId="0" fontId="38" fillId="0" borderId="0" xfId="57" applyFont="1">
      <alignment/>
      <protection/>
    </xf>
    <xf numFmtId="0" fontId="38" fillId="0" borderId="0" xfId="57" applyFont="1" applyBorder="1">
      <alignment/>
      <protection/>
    </xf>
    <xf numFmtId="0" fontId="32" fillId="0" borderId="0" xfId="57" applyFont="1" applyFill="1" applyAlignment="1">
      <alignment/>
      <protection/>
    </xf>
    <xf numFmtId="0" fontId="29" fillId="0" borderId="0" xfId="57" applyFont="1" applyFill="1" applyAlignment="1">
      <alignment/>
      <protection/>
    </xf>
    <xf numFmtId="0" fontId="11" fillId="0" borderId="0" xfId="57" applyFill="1">
      <alignment/>
      <protection/>
    </xf>
    <xf numFmtId="0" fontId="29" fillId="0" borderId="0" xfId="57" applyFont="1" applyFill="1" applyAlignment="1">
      <alignment horizontal="center" vertical="center" wrapText="1"/>
      <protection/>
    </xf>
    <xf numFmtId="0" fontId="41" fillId="0" borderId="0" xfId="57" applyFont="1" applyFill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41" fillId="0" borderId="0" xfId="57" applyFont="1" applyFill="1" applyAlignment="1">
      <alignment vertical="center"/>
      <protection/>
    </xf>
    <xf numFmtId="0" fontId="38" fillId="0" borderId="11" xfId="57" applyFont="1" applyFill="1" applyBorder="1" applyAlignment="1">
      <alignment horizontal="left" wrapText="1"/>
      <protection/>
    </xf>
    <xf numFmtId="173" fontId="14" fillId="0" borderId="11" xfId="57" applyNumberFormat="1" applyFont="1" applyFill="1" applyBorder="1" applyAlignment="1">
      <alignment horizontal="center" wrapText="1"/>
      <protection/>
    </xf>
    <xf numFmtId="172" fontId="38" fillId="0" borderId="11" xfId="57" applyNumberFormat="1" applyFont="1" applyFill="1" applyBorder="1" applyAlignment="1">
      <alignment horizontal="center"/>
      <protection/>
    </xf>
    <xf numFmtId="0" fontId="14" fillId="0" borderId="0" xfId="57" applyFont="1" applyFill="1" applyAlignment="1">
      <alignment vertical="center" wrapText="1"/>
      <protection/>
    </xf>
    <xf numFmtId="0" fontId="29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horizontal="left" vertical="center" wrapText="1"/>
      <protection/>
    </xf>
    <xf numFmtId="49" fontId="28" fillId="0" borderId="11" xfId="57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vertical="top"/>
      <protection/>
    </xf>
    <xf numFmtId="0" fontId="35" fillId="0" borderId="0" xfId="64" applyFont="1" applyFill="1" applyAlignment="1">
      <alignment horizontal="center" vertical="top" wrapText="1"/>
      <protection/>
    </xf>
    <xf numFmtId="0" fontId="44" fillId="0" borderId="0" xfId="64" applyFont="1" applyFill="1" applyAlignment="1">
      <alignment horizontal="right" vertical="center"/>
      <protection/>
    </xf>
    <xf numFmtId="0" fontId="36" fillId="0" borderId="0" xfId="64" applyFont="1" applyFill="1" applyAlignment="1">
      <alignment horizontal="center" vertical="top" wrapText="1"/>
      <protection/>
    </xf>
    <xf numFmtId="0" fontId="36" fillId="0" borderId="11" xfId="64" applyFont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/>
      <protection/>
    </xf>
    <xf numFmtId="0" fontId="2" fillId="0" borderId="0" xfId="64" applyFont="1" applyAlignment="1">
      <alignment vertical="center"/>
      <protection/>
    </xf>
    <xf numFmtId="3" fontId="2" fillId="0" borderId="0" xfId="64" applyNumberFormat="1" applyFont="1" applyAlignment="1">
      <alignment vertical="center"/>
      <protection/>
    </xf>
    <xf numFmtId="0" fontId="21" fillId="0" borderId="0" xfId="64" applyFont="1" applyAlignment="1">
      <alignment horizontal="center" vertical="center"/>
      <protection/>
    </xf>
    <xf numFmtId="173" fontId="21" fillId="0" borderId="0" xfId="64" applyNumberFormat="1" applyFont="1" applyAlignment="1">
      <alignment horizontal="center" vertical="center"/>
      <protection/>
    </xf>
    <xf numFmtId="172" fontId="2" fillId="0" borderId="0" xfId="64" applyNumberFormat="1" applyFont="1" applyAlignment="1">
      <alignment vertical="center"/>
      <protection/>
    </xf>
    <xf numFmtId="173" fontId="21" fillId="35" borderId="0" xfId="64" applyNumberFormat="1" applyFont="1" applyFill="1" applyAlignment="1">
      <alignment horizontal="center" vertical="center"/>
      <protection/>
    </xf>
    <xf numFmtId="3" fontId="21" fillId="0" borderId="11" xfId="57" applyNumberFormat="1" applyFont="1" applyFill="1" applyBorder="1" applyAlignment="1">
      <alignment horizontal="center" vertical="center"/>
      <protection/>
    </xf>
    <xf numFmtId="172" fontId="21" fillId="0" borderId="11" xfId="57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31" fillId="0" borderId="0" xfId="67" applyFont="1" applyFill="1" applyAlignment="1">
      <alignment horizontal="center"/>
      <protection/>
    </xf>
    <xf numFmtId="0" fontId="26" fillId="0" borderId="11" xfId="67" applyFont="1" applyFill="1" applyBorder="1" applyAlignment="1">
      <alignment horizontal="center" vertical="center" wrapText="1"/>
      <protection/>
    </xf>
    <xf numFmtId="0" fontId="23" fillId="0" borderId="0" xfId="67" applyFont="1" applyFill="1" applyAlignment="1">
      <alignment vertical="center" wrapText="1"/>
      <protection/>
    </xf>
    <xf numFmtId="0" fontId="27" fillId="0" borderId="0" xfId="67" applyFont="1" applyFill="1" applyAlignment="1">
      <alignment horizontal="center" vertical="top" wrapText="1"/>
      <protection/>
    </xf>
    <xf numFmtId="0" fontId="22" fillId="0" borderId="11" xfId="67" applyFont="1" applyFill="1" applyBorder="1" applyAlignment="1">
      <alignment horizontal="center" vertical="center" wrapText="1"/>
      <protection/>
    </xf>
    <xf numFmtId="0" fontId="22" fillId="0" borderId="14" xfId="67" applyFont="1" applyFill="1" applyBorder="1" applyAlignment="1">
      <alignment horizontal="center" vertical="center" wrapText="1"/>
      <protection/>
    </xf>
    <xf numFmtId="0" fontId="21" fillId="0" borderId="15" xfId="62" applyFont="1" applyBorder="1" applyAlignment="1">
      <alignment vertical="center" wrapText="1"/>
      <protection/>
    </xf>
    <xf numFmtId="172" fontId="32" fillId="0" borderId="14" xfId="67" applyNumberFormat="1" applyFont="1" applyFill="1" applyBorder="1" applyAlignment="1">
      <alignment horizontal="center" vertical="center"/>
      <protection/>
    </xf>
    <xf numFmtId="0" fontId="21" fillId="0" borderId="16" xfId="62" applyFont="1" applyBorder="1" applyAlignment="1">
      <alignment vertical="center" wrapText="1"/>
      <protection/>
    </xf>
    <xf numFmtId="3" fontId="18" fillId="0" borderId="11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14" fillId="0" borderId="0" xfId="61" applyNumberFormat="1" applyFont="1" applyFill="1" applyAlignment="1" applyProtection="1">
      <alignment vertical="center"/>
      <protection locked="0"/>
    </xf>
    <xf numFmtId="1" fontId="6" fillId="0" borderId="11" xfId="59" applyNumberFormat="1" applyFont="1" applyFill="1" applyBorder="1" applyAlignment="1">
      <alignment horizontal="center" vertical="center"/>
      <protection/>
    </xf>
    <xf numFmtId="1" fontId="6" fillId="0" borderId="12" xfId="59" applyNumberFormat="1" applyFont="1" applyFill="1" applyBorder="1" applyAlignment="1">
      <alignment horizontal="center" vertical="center"/>
      <protection/>
    </xf>
    <xf numFmtId="1" fontId="4" fillId="0" borderId="12" xfId="60" applyNumberFormat="1" applyFont="1" applyFill="1" applyBorder="1" applyAlignment="1">
      <alignment horizontal="center" vertical="center" wrapText="1"/>
      <protection/>
    </xf>
    <xf numFmtId="3" fontId="6" fillId="0" borderId="12" xfId="59" applyNumberFormat="1" applyFont="1" applyFill="1" applyBorder="1" applyAlignment="1">
      <alignment horizontal="center" vertical="center"/>
      <protection/>
    </xf>
    <xf numFmtId="6" fontId="6" fillId="0" borderId="11" xfId="59" applyNumberFormat="1" applyFont="1" applyFill="1" applyBorder="1" applyAlignment="1">
      <alignment horizontal="center" vertical="center" wrapText="1"/>
      <protection/>
    </xf>
    <xf numFmtId="0" fontId="43" fillId="34" borderId="11" xfId="57" applyFont="1" applyFill="1" applyBorder="1" applyAlignment="1">
      <alignment horizontal="left" vertical="center" wrapText="1"/>
      <protection/>
    </xf>
    <xf numFmtId="172" fontId="43" fillId="34" borderId="11" xfId="57" applyNumberFormat="1" applyFont="1" applyFill="1" applyBorder="1" applyAlignment="1">
      <alignment horizontal="center" vertical="center" wrapText="1"/>
      <protection/>
    </xf>
    <xf numFmtId="172" fontId="43" fillId="34" borderId="11" xfId="56" applyNumberFormat="1" applyFont="1" applyFill="1" applyBorder="1" applyAlignment="1">
      <alignment horizontal="center" vertical="center" wrapText="1"/>
      <protection/>
    </xf>
    <xf numFmtId="173" fontId="43" fillId="34" borderId="11" xfId="57" applyNumberFormat="1" applyFont="1" applyFill="1" applyBorder="1" applyAlignment="1">
      <alignment horizontal="center" vertical="center"/>
      <protection/>
    </xf>
    <xf numFmtId="0" fontId="38" fillId="35" borderId="11" xfId="57" applyFont="1" applyFill="1" applyBorder="1" applyAlignment="1">
      <alignment horizontal="left" wrapText="1"/>
      <protection/>
    </xf>
    <xf numFmtId="173" fontId="14" fillId="35" borderId="11" xfId="57" applyNumberFormat="1" applyFont="1" applyFill="1" applyBorder="1" applyAlignment="1">
      <alignment horizontal="center" wrapText="1"/>
      <protection/>
    </xf>
    <xf numFmtId="172" fontId="38" fillId="35" borderId="11" xfId="57" applyNumberFormat="1" applyFont="1" applyFill="1" applyBorder="1" applyAlignment="1">
      <alignment horizontal="center"/>
      <protection/>
    </xf>
    <xf numFmtId="0" fontId="40" fillId="0" borderId="17" xfId="57" applyFont="1" applyBorder="1" applyAlignment="1">
      <alignment horizontal="center" vertical="center" wrapText="1"/>
      <protection/>
    </xf>
    <xf numFmtId="0" fontId="29" fillId="0" borderId="18" xfId="57" applyFont="1" applyBorder="1" applyAlignment="1">
      <alignment horizontal="center" vertical="center" wrapText="1"/>
      <protection/>
    </xf>
    <xf numFmtId="0" fontId="5" fillId="33" borderId="19" xfId="57" applyFont="1" applyFill="1" applyBorder="1" applyAlignment="1">
      <alignment horizontal="left" vertical="center" wrapText="1"/>
      <protection/>
    </xf>
    <xf numFmtId="0" fontId="44" fillId="0" borderId="20" xfId="57" applyFont="1" applyBorder="1" applyAlignment="1">
      <alignment horizontal="left" vertical="center" wrapText="1"/>
      <protection/>
    </xf>
    <xf numFmtId="0" fontId="5" fillId="0" borderId="21" xfId="57" applyFont="1" applyFill="1" applyBorder="1" applyAlignment="1">
      <alignment horizontal="left" vertical="center" wrapText="1"/>
      <protection/>
    </xf>
    <xf numFmtId="0" fontId="44" fillId="0" borderId="22" xfId="57" applyFont="1" applyFill="1" applyBorder="1" applyAlignment="1">
      <alignment horizontal="left" vertical="center" wrapText="1"/>
      <protection/>
    </xf>
    <xf numFmtId="0" fontId="5" fillId="0" borderId="23" xfId="57" applyFont="1" applyFill="1" applyBorder="1" applyAlignment="1">
      <alignment horizontal="left" vertical="center" wrapText="1"/>
      <protection/>
    </xf>
    <xf numFmtId="0" fontId="44" fillId="0" borderId="24" xfId="57" applyFont="1" applyFill="1" applyBorder="1" applyAlignment="1">
      <alignment horizontal="left" vertical="center" wrapText="1"/>
      <protection/>
    </xf>
    <xf numFmtId="172" fontId="33" fillId="0" borderId="19" xfId="57" applyNumberFormat="1" applyFont="1" applyFill="1" applyBorder="1" applyAlignment="1">
      <alignment horizontal="center" vertical="center"/>
      <protection/>
    </xf>
    <xf numFmtId="172" fontId="33" fillId="0" borderId="19" xfId="57" applyNumberFormat="1" applyFont="1" applyBorder="1" applyAlignment="1">
      <alignment horizontal="center" vertical="center"/>
      <protection/>
    </xf>
    <xf numFmtId="172" fontId="24" fillId="0" borderId="20" xfId="57" applyNumberFormat="1" applyFont="1" applyFill="1" applyBorder="1" applyAlignment="1">
      <alignment horizontal="center" vertical="center"/>
      <protection/>
    </xf>
    <xf numFmtId="172" fontId="24" fillId="0" borderId="20" xfId="57" applyNumberFormat="1" applyFont="1" applyBorder="1" applyAlignment="1">
      <alignment horizontal="center" vertical="center"/>
      <protection/>
    </xf>
    <xf numFmtId="172" fontId="33" fillId="0" borderId="21" xfId="57" applyNumberFormat="1" applyFont="1" applyFill="1" applyBorder="1" applyAlignment="1">
      <alignment horizontal="center" vertical="center"/>
      <protection/>
    </xf>
    <xf numFmtId="172" fontId="24" fillId="0" borderId="22" xfId="57" applyNumberFormat="1" applyFont="1" applyFill="1" applyBorder="1" applyAlignment="1">
      <alignment horizontal="center" vertical="center"/>
      <protection/>
    </xf>
    <xf numFmtId="172" fontId="33" fillId="0" borderId="23" xfId="57" applyNumberFormat="1" applyFont="1" applyFill="1" applyBorder="1" applyAlignment="1">
      <alignment horizontal="center" vertical="center"/>
      <protection/>
    </xf>
    <xf numFmtId="172" fontId="24" fillId="0" borderId="24" xfId="57" applyNumberFormat="1" applyFont="1" applyFill="1" applyBorder="1" applyAlignment="1">
      <alignment horizontal="center" vertical="center"/>
      <protection/>
    </xf>
    <xf numFmtId="49" fontId="22" fillId="0" borderId="25" xfId="57" applyNumberFormat="1" applyFont="1" applyFill="1" applyBorder="1" applyAlignment="1">
      <alignment horizontal="center" vertical="center" wrapText="1"/>
      <protection/>
    </xf>
    <xf numFmtId="0" fontId="47" fillId="0" borderId="0" xfId="67" applyFont="1" applyFill="1" applyAlignment="1">
      <alignment horizontal="right"/>
      <protection/>
    </xf>
    <xf numFmtId="0" fontId="48" fillId="0" borderId="0" xfId="67" applyFont="1" applyFill="1" applyBorder="1" applyAlignment="1">
      <alignment horizontal="right"/>
      <protection/>
    </xf>
    <xf numFmtId="0" fontId="8" fillId="0" borderId="11" xfId="73" applyFont="1" applyFill="1" applyBorder="1" applyAlignment="1">
      <alignment horizontal="left"/>
      <protection/>
    </xf>
    <xf numFmtId="3" fontId="4" fillId="0" borderId="12" xfId="59" applyNumberFormat="1" applyFont="1" applyFill="1" applyBorder="1" applyAlignment="1">
      <alignment horizontal="center" vertical="center" wrapText="1"/>
      <protection/>
    </xf>
    <xf numFmtId="3" fontId="4" fillId="0" borderId="12" xfId="60" applyNumberFormat="1" applyFont="1" applyFill="1" applyBorder="1" applyAlignment="1">
      <alignment horizontal="center" vertical="center" wrapText="1"/>
      <protection/>
    </xf>
    <xf numFmtId="172" fontId="10" fillId="0" borderId="12" xfId="59" applyNumberFormat="1" applyFont="1" applyFill="1" applyBorder="1" applyAlignment="1">
      <alignment horizontal="center" vertical="center" wrapText="1"/>
      <protection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1" xfId="60" applyNumberFormat="1" applyFont="1" applyFill="1" applyBorder="1" applyAlignment="1">
      <alignment horizontal="center" vertical="center" wrapText="1"/>
      <protection/>
    </xf>
    <xf numFmtId="1" fontId="49" fillId="0" borderId="11" xfId="59" applyNumberFormat="1" applyFont="1" applyFill="1" applyBorder="1" applyAlignment="1">
      <alignment horizontal="center" vertical="center" wrapText="1"/>
      <protection/>
    </xf>
    <xf numFmtId="3" fontId="15" fillId="0" borderId="11" xfId="66" applyNumberFormat="1" applyFont="1" applyFill="1" applyBorder="1" applyAlignment="1">
      <alignment horizontal="center" vertical="center"/>
      <protection/>
    </xf>
    <xf numFmtId="1" fontId="4" fillId="0" borderId="11" xfId="59" applyNumberFormat="1" applyFont="1" applyFill="1" applyBorder="1" applyAlignment="1">
      <alignment horizontal="center" vertical="center" wrapText="1"/>
      <protection/>
    </xf>
    <xf numFmtId="0" fontId="36" fillId="36" borderId="11" xfId="64" applyFont="1" applyFill="1" applyBorder="1" applyAlignment="1">
      <alignment horizontal="center" vertical="center"/>
      <protection/>
    </xf>
    <xf numFmtId="3" fontId="36" fillId="36" borderId="11" xfId="57" applyNumberFormat="1" applyFont="1" applyFill="1" applyBorder="1" applyAlignment="1">
      <alignment horizontal="center" vertical="center"/>
      <protection/>
    </xf>
    <xf numFmtId="172" fontId="36" fillId="36" borderId="11" xfId="57" applyNumberFormat="1" applyFont="1" applyFill="1" applyBorder="1" applyAlignment="1">
      <alignment horizontal="center" vertical="center"/>
      <protection/>
    </xf>
    <xf numFmtId="3" fontId="51" fillId="36" borderId="11" xfId="67" applyNumberFormat="1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" fontId="2" fillId="0" borderId="0" xfId="61" applyNumberFormat="1" applyFont="1" applyFill="1" applyAlignment="1" applyProtection="1">
      <alignment horizontal="center"/>
      <protection locked="0"/>
    </xf>
    <xf numFmtId="1" fontId="2" fillId="0" borderId="11" xfId="61" applyNumberFormat="1" applyFont="1" applyFill="1" applyBorder="1" applyAlignment="1" applyProtection="1">
      <alignment horizontal="center"/>
      <protection locked="0"/>
    </xf>
    <xf numFmtId="172" fontId="12" fillId="0" borderId="11" xfId="61" applyNumberFormat="1" applyFont="1" applyFill="1" applyBorder="1" applyAlignment="1" applyProtection="1">
      <alignment horizontal="center" vertical="center"/>
      <protection locked="0"/>
    </xf>
    <xf numFmtId="0" fontId="30" fillId="37" borderId="15" xfId="67" applyFont="1" applyFill="1" applyBorder="1" applyAlignment="1">
      <alignment horizontal="center" vertical="center" wrapText="1"/>
      <protection/>
    </xf>
    <xf numFmtId="3" fontId="30" fillId="37" borderId="11" xfId="67" applyNumberFormat="1" applyFont="1" applyFill="1" applyBorder="1" applyAlignment="1">
      <alignment horizontal="center" vertical="center"/>
      <protection/>
    </xf>
    <xf numFmtId="172" fontId="30" fillId="37" borderId="14" xfId="67" applyNumberFormat="1" applyFont="1" applyFill="1" applyBorder="1" applyAlignment="1">
      <alignment horizontal="center" vertical="center"/>
      <protection/>
    </xf>
    <xf numFmtId="1" fontId="15" fillId="38" borderId="11" xfId="61" applyNumberFormat="1" applyFont="1" applyFill="1" applyBorder="1" applyAlignment="1" applyProtection="1">
      <alignment horizontal="center" vertical="center"/>
      <protection locked="0"/>
    </xf>
    <xf numFmtId="3" fontId="15" fillId="38" borderId="11" xfId="61" applyNumberFormat="1" applyFont="1" applyFill="1" applyBorder="1" applyAlignment="1" applyProtection="1">
      <alignment horizontal="center" vertical="center"/>
      <protection locked="0"/>
    </xf>
    <xf numFmtId="172" fontId="15" fillId="38" borderId="11" xfId="61" applyNumberFormat="1" applyFont="1" applyFill="1" applyBorder="1" applyAlignment="1" applyProtection="1">
      <alignment horizontal="center" vertical="center"/>
      <protection locked="0"/>
    </xf>
    <xf numFmtId="3" fontId="12" fillId="38" borderId="11" xfId="61" applyNumberFormat="1" applyFont="1" applyFill="1" applyBorder="1" applyAlignment="1" applyProtection="1">
      <alignment horizontal="center" vertical="center"/>
      <protection locked="0"/>
    </xf>
    <xf numFmtId="173" fontId="15" fillId="38" borderId="11" xfId="61" applyNumberFormat="1" applyFont="1" applyFill="1" applyBorder="1" applyAlignment="1" applyProtection="1">
      <alignment horizontal="center" vertical="center"/>
      <protection locked="0"/>
    </xf>
    <xf numFmtId="172" fontId="17" fillId="38" borderId="11" xfId="61" applyNumberFormat="1" applyFont="1" applyFill="1" applyBorder="1" applyAlignment="1" applyProtection="1">
      <alignment horizontal="center" vertical="center"/>
      <protection locked="0"/>
    </xf>
    <xf numFmtId="3" fontId="17" fillId="38" borderId="11" xfId="61" applyNumberFormat="1" applyFont="1" applyFill="1" applyBorder="1" applyAlignment="1" applyProtection="1">
      <alignment horizontal="center" vertical="center"/>
      <protection locked="0"/>
    </xf>
    <xf numFmtId="3" fontId="15" fillId="38" borderId="11" xfId="61" applyNumberFormat="1" applyFont="1" applyFill="1" applyBorder="1" applyAlignment="1" applyProtection="1">
      <alignment horizontal="center" vertical="center" wrapText="1"/>
      <protection locked="0"/>
    </xf>
    <xf numFmtId="173" fontId="15" fillId="38" borderId="11" xfId="61" applyNumberFormat="1" applyFont="1" applyFill="1" applyBorder="1" applyAlignment="1" applyProtection="1">
      <alignment horizontal="center" vertical="center" wrapText="1"/>
      <protection locked="0"/>
    </xf>
    <xf numFmtId="3" fontId="12" fillId="38" borderId="11" xfId="61" applyNumberFormat="1" applyFont="1" applyFill="1" applyBorder="1" applyAlignment="1" applyProtection="1">
      <alignment horizontal="center" vertical="center" wrapText="1"/>
      <protection locked="0"/>
    </xf>
    <xf numFmtId="3" fontId="15" fillId="38" borderId="27" xfId="61" applyNumberFormat="1" applyFont="1" applyFill="1" applyBorder="1" applyAlignment="1" applyProtection="1">
      <alignment horizontal="center" vertical="center"/>
      <protection locked="0"/>
    </xf>
    <xf numFmtId="3" fontId="15" fillId="39" borderId="11" xfId="61" applyNumberFormat="1" applyFont="1" applyFill="1" applyBorder="1" applyAlignment="1" applyProtection="1">
      <alignment horizontal="center" vertical="center"/>
      <protection locked="0"/>
    </xf>
    <xf numFmtId="172" fontId="17" fillId="39" borderId="11" xfId="61" applyNumberFormat="1" applyFont="1" applyFill="1" applyBorder="1" applyAlignment="1" applyProtection="1">
      <alignment horizontal="center" vertical="center"/>
      <protection locked="0"/>
    </xf>
    <xf numFmtId="3" fontId="17" fillId="39" borderId="11" xfId="61" applyNumberFormat="1" applyFont="1" applyFill="1" applyBorder="1" applyAlignment="1" applyProtection="1">
      <alignment horizontal="center" vertical="center"/>
      <protection locked="0"/>
    </xf>
    <xf numFmtId="3" fontId="17" fillId="39" borderId="11" xfId="61" applyNumberFormat="1" applyFont="1" applyFill="1" applyBorder="1" applyAlignment="1" applyProtection="1">
      <alignment horizontal="center" vertical="center" wrapText="1"/>
      <protection locked="0"/>
    </xf>
    <xf numFmtId="3" fontId="17" fillId="39" borderId="11" xfId="63" applyNumberFormat="1" applyFont="1" applyFill="1" applyBorder="1" applyAlignment="1">
      <alignment horizontal="center" vertical="center" wrapText="1"/>
      <protection/>
    </xf>
    <xf numFmtId="173" fontId="17" fillId="39" borderId="11" xfId="61" applyNumberFormat="1" applyFont="1" applyFill="1" applyBorder="1" applyAlignment="1" applyProtection="1">
      <alignment horizontal="center" vertical="center"/>
      <protection locked="0"/>
    </xf>
    <xf numFmtId="173" fontId="17" fillId="38" borderId="11" xfId="61" applyNumberFormat="1" applyFont="1" applyFill="1" applyBorder="1" applyAlignment="1" applyProtection="1">
      <alignment horizontal="center" vertical="center"/>
      <protection locked="0"/>
    </xf>
    <xf numFmtId="14" fontId="26" fillId="0" borderId="11" xfId="48" applyNumberFormat="1" applyFont="1" applyBorder="1" applyAlignment="1">
      <alignment horizontal="center" vertical="center" wrapText="1"/>
      <protection/>
    </xf>
    <xf numFmtId="0" fontId="22" fillId="36" borderId="11" xfId="67" applyFont="1" applyFill="1" applyBorder="1" applyAlignment="1">
      <alignment horizontal="center" vertical="center" wrapText="1"/>
      <protection/>
    </xf>
    <xf numFmtId="172" fontId="22" fillId="36" borderId="11" xfId="67" applyNumberFormat="1" applyFont="1" applyFill="1" applyBorder="1" applyAlignment="1">
      <alignment horizontal="center" vertical="center" wrapText="1"/>
      <protection/>
    </xf>
    <xf numFmtId="0" fontId="32" fillId="0" borderId="11" xfId="67" applyFont="1" applyFill="1" applyBorder="1" applyAlignment="1">
      <alignment horizontal="left" vertical="center" wrapText="1"/>
      <protection/>
    </xf>
    <xf numFmtId="172" fontId="32" fillId="0" borderId="11" xfId="67" applyNumberFormat="1" applyFont="1" applyFill="1" applyBorder="1" applyAlignment="1">
      <alignment horizontal="center" vertical="center" wrapText="1"/>
      <protection/>
    </xf>
    <xf numFmtId="1" fontId="2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27" xfId="61" applyNumberFormat="1" applyFont="1" applyFill="1" applyBorder="1" applyAlignment="1" applyProtection="1">
      <alignment horizontal="center"/>
      <protection/>
    </xf>
    <xf numFmtId="3" fontId="17" fillId="39" borderId="27" xfId="61" applyNumberFormat="1" applyFont="1" applyFill="1" applyBorder="1" applyAlignment="1" applyProtection="1">
      <alignment horizontal="center" vertical="center"/>
      <protection locked="0"/>
    </xf>
    <xf numFmtId="3" fontId="50" fillId="33" borderId="11" xfId="67" applyNumberFormat="1" applyFont="1" applyFill="1" applyBorder="1" applyAlignment="1">
      <alignment horizontal="center" vertical="center"/>
      <protection/>
    </xf>
    <xf numFmtId="3" fontId="32" fillId="0" borderId="28" xfId="67" applyNumberFormat="1" applyFont="1" applyFill="1" applyBorder="1" applyAlignment="1">
      <alignment horizontal="center" vertical="center"/>
      <protection/>
    </xf>
    <xf numFmtId="1" fontId="15" fillId="0" borderId="29" xfId="61" applyNumberFormat="1" applyFont="1" applyFill="1" applyBorder="1" applyAlignment="1" applyProtection="1">
      <alignment vertical="center" wrapText="1"/>
      <protection/>
    </xf>
    <xf numFmtId="172" fontId="17" fillId="40" borderId="11" xfId="61" applyNumberFormat="1" applyFont="1" applyFill="1" applyBorder="1" applyAlignment="1" applyProtection="1">
      <alignment horizontal="center" vertical="center"/>
      <protection locked="0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1" xfId="64" applyNumberFormat="1" applyFont="1" applyBorder="1" applyAlignment="1">
      <alignment horizontal="center" vertical="center" wrapText="1"/>
      <protection/>
    </xf>
    <xf numFmtId="3" fontId="17" fillId="39" borderId="11" xfId="0" applyNumberFormat="1" applyFont="1" applyFill="1" applyBorder="1" applyAlignment="1">
      <alignment horizontal="center" vertical="center"/>
    </xf>
    <xf numFmtId="1" fontId="4" fillId="39" borderId="11" xfId="61" applyNumberFormat="1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>
      <alignment horizontal="center" vertical="center"/>
    </xf>
    <xf numFmtId="0" fontId="26" fillId="0" borderId="30" xfId="57" applyFont="1" applyFill="1" applyBorder="1" applyAlignment="1">
      <alignment horizontal="center" vertical="center" wrapText="1"/>
      <protection/>
    </xf>
    <xf numFmtId="0" fontId="26" fillId="0" borderId="31" xfId="57" applyFont="1" applyFill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39" fillId="0" borderId="32" xfId="65" applyFont="1" applyFill="1" applyBorder="1" applyAlignment="1">
      <alignment horizontal="left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6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horizontal="center" vertical="center" wrapText="1"/>
      <protection/>
    </xf>
    <xf numFmtId="0" fontId="42" fillId="0" borderId="11" xfId="57" applyFont="1" applyFill="1" applyBorder="1" applyAlignment="1">
      <alignment horizontal="center" vertical="center" wrapText="1"/>
      <protection/>
    </xf>
    <xf numFmtId="0" fontId="40" fillId="0" borderId="0" xfId="57" applyFont="1" applyFill="1" applyBorder="1" applyAlignment="1">
      <alignment horizontal="right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35" fillId="0" borderId="0" xfId="64" applyFont="1" applyFill="1" applyAlignment="1">
      <alignment horizontal="center" vertical="top" wrapText="1"/>
      <protection/>
    </xf>
    <xf numFmtId="0" fontId="35" fillId="0" borderId="11" xfId="64" applyFont="1" applyFill="1" applyBorder="1" applyAlignment="1">
      <alignment horizontal="center" vertical="top" wrapText="1"/>
      <protection/>
    </xf>
    <xf numFmtId="49" fontId="36" fillId="0" borderId="11" xfId="64" applyNumberFormat="1" applyFont="1" applyBorder="1" applyAlignment="1">
      <alignment horizontal="center" vertical="center" wrapText="1"/>
      <protection/>
    </xf>
    <xf numFmtId="0" fontId="36" fillId="0" borderId="11" xfId="64" applyFont="1" applyBorder="1" applyAlignment="1">
      <alignment horizontal="center" vertical="center" wrapText="1"/>
      <protection/>
    </xf>
    <xf numFmtId="0" fontId="22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/>
      <protection/>
    </xf>
    <xf numFmtId="0" fontId="25" fillId="0" borderId="11" xfId="67" applyFont="1" applyFill="1" applyBorder="1" applyAlignment="1">
      <alignment horizontal="center"/>
      <protection/>
    </xf>
    <xf numFmtId="14" fontId="26" fillId="0" borderId="11" xfId="48" applyNumberFormat="1" applyFont="1" applyBorder="1" applyAlignment="1">
      <alignment horizontal="center" vertical="center" wrapText="1"/>
      <protection/>
    </xf>
    <xf numFmtId="0" fontId="30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 wrapText="1"/>
      <protection/>
    </xf>
    <xf numFmtId="0" fontId="25" fillId="0" borderId="33" xfId="67" applyFont="1" applyFill="1" applyBorder="1" applyAlignment="1">
      <alignment horizontal="center"/>
      <protection/>
    </xf>
    <xf numFmtId="0" fontId="25" fillId="0" borderId="15" xfId="67" applyFont="1" applyFill="1" applyBorder="1" applyAlignment="1">
      <alignment horizontal="center"/>
      <protection/>
    </xf>
    <xf numFmtId="49" fontId="36" fillId="0" borderId="34" xfId="64" applyNumberFormat="1" applyFont="1" applyBorder="1" applyAlignment="1">
      <alignment horizontal="center" vertical="center" wrapText="1"/>
      <protection/>
    </xf>
    <xf numFmtId="0" fontId="22" fillId="0" borderId="34" xfId="67" applyFont="1" applyFill="1" applyBorder="1" applyAlignment="1">
      <alignment horizontal="center" vertical="center" wrapText="1"/>
      <protection/>
    </xf>
    <xf numFmtId="0" fontId="22" fillId="0" borderId="35" xfId="67" applyFont="1" applyFill="1" applyBorder="1" applyAlignment="1">
      <alignment horizontal="center" vertical="center" wrapText="1"/>
      <protection/>
    </xf>
    <xf numFmtId="0" fontId="36" fillId="0" borderId="0" xfId="60" applyFont="1" applyAlignment="1">
      <alignment horizontal="center"/>
      <protection/>
    </xf>
    <xf numFmtId="0" fontId="36" fillId="0" borderId="10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/>
      <protection/>
    </xf>
    <xf numFmtId="49" fontId="6" fillId="0" borderId="13" xfId="59" applyNumberFormat="1" applyFont="1" applyFill="1" applyBorder="1" applyAlignment="1">
      <alignment horizontal="center" vertical="center"/>
      <protection/>
    </xf>
    <xf numFmtId="49" fontId="6" fillId="0" borderId="36" xfId="59" applyNumberFormat="1" applyFont="1" applyFill="1" applyBorder="1" applyAlignment="1">
      <alignment horizontal="center" vertical="center"/>
      <protection/>
    </xf>
    <xf numFmtId="0" fontId="10" fillId="0" borderId="37" xfId="58" applyFont="1" applyFill="1" applyBorder="1" applyAlignment="1">
      <alignment horizontal="left" vertical="center" wrapText="1"/>
      <protection/>
    </xf>
    <xf numFmtId="173" fontId="6" fillId="0" borderId="27" xfId="59" applyNumberFormat="1" applyFont="1" applyFill="1" applyBorder="1" applyAlignment="1">
      <alignment horizontal="center" vertical="center"/>
      <protection/>
    </xf>
    <xf numFmtId="173" fontId="6" fillId="0" borderId="26" xfId="59" applyNumberFormat="1" applyFont="1" applyFill="1" applyBorder="1" applyAlignment="1">
      <alignment horizontal="center" vertical="center"/>
      <protection/>
    </xf>
    <xf numFmtId="0" fontId="37" fillId="0" borderId="37" xfId="59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0" fontId="6" fillId="0" borderId="27" xfId="59" applyFont="1" applyFill="1" applyBorder="1" applyAlignment="1">
      <alignment horizontal="center" vertical="center"/>
      <protection/>
    </xf>
    <xf numFmtId="0" fontId="6" fillId="0" borderId="26" xfId="59" applyFont="1" applyFill="1" applyBorder="1" applyAlignment="1">
      <alignment horizontal="center" vertical="center"/>
      <protection/>
    </xf>
    <xf numFmtId="1" fontId="3" fillId="0" borderId="0" xfId="61" applyNumberFormat="1" applyFont="1" applyFill="1" applyAlignment="1" applyProtection="1">
      <alignment horizontal="center"/>
      <protection locked="0"/>
    </xf>
    <xf numFmtId="1" fontId="3" fillId="0" borderId="10" xfId="61" applyNumberFormat="1" applyFont="1" applyFill="1" applyBorder="1" applyAlignment="1" applyProtection="1">
      <alignment horizontal="center"/>
      <protection locked="0"/>
    </xf>
    <xf numFmtId="1" fontId="13" fillId="0" borderId="38" xfId="61" applyNumberFormat="1" applyFont="1" applyFill="1" applyBorder="1" applyAlignment="1" applyProtection="1">
      <alignment horizontal="center" vertical="center" wrapText="1"/>
      <protection/>
    </xf>
    <xf numFmtId="1" fontId="13" fillId="0" borderId="37" xfId="61" applyNumberFormat="1" applyFont="1" applyFill="1" applyBorder="1" applyAlignment="1" applyProtection="1">
      <alignment horizontal="center" vertical="center" wrapText="1"/>
      <protection/>
    </xf>
    <xf numFmtId="1" fontId="13" fillId="0" borderId="39" xfId="61" applyNumberFormat="1" applyFont="1" applyFill="1" applyBorder="1" applyAlignment="1" applyProtection="1">
      <alignment horizontal="center" vertical="center" wrapText="1"/>
      <protection/>
    </xf>
    <xf numFmtId="1" fontId="13" fillId="0" borderId="40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41" xfId="61" applyNumberFormat="1" applyFont="1" applyFill="1" applyBorder="1" applyAlignment="1" applyProtection="1">
      <alignment horizontal="center" vertical="center" wrapText="1"/>
      <protection/>
    </xf>
    <xf numFmtId="1" fontId="13" fillId="0" borderId="13" xfId="61" applyNumberFormat="1" applyFont="1" applyFill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13" fillId="0" borderId="36" xfId="61" applyNumberFormat="1" applyFont="1" applyFill="1" applyBorder="1" applyAlignment="1" applyProtection="1">
      <alignment horizontal="center" vertical="center" wrapText="1"/>
      <protection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29" xfId="61" applyNumberFormat="1" applyFont="1" applyFill="1" applyBorder="1" applyAlignment="1" applyProtection="1">
      <alignment horizontal="center" vertical="center" wrapText="1"/>
      <protection/>
    </xf>
    <xf numFmtId="1" fontId="15" fillId="0" borderId="12" xfId="61" applyNumberFormat="1" applyFont="1" applyFill="1" applyBorder="1" applyAlignment="1" applyProtection="1">
      <alignment horizontal="center" vertical="center" wrapText="1"/>
      <protection/>
    </xf>
    <xf numFmtId="1" fontId="16" fillId="0" borderId="27" xfId="61" applyNumberFormat="1" applyFont="1" applyFill="1" applyBorder="1" applyAlignment="1" applyProtection="1">
      <alignment horizontal="center" vertical="center" wrapText="1"/>
      <protection/>
    </xf>
    <xf numFmtId="1" fontId="16" fillId="0" borderId="26" xfId="61" applyNumberFormat="1" applyFont="1" applyFill="1" applyBorder="1" applyAlignment="1" applyProtection="1">
      <alignment horizontal="center" vertical="center" wrapText="1"/>
      <protection/>
    </xf>
    <xf numFmtId="1" fontId="16" fillId="0" borderId="38" xfId="61" applyNumberFormat="1" applyFont="1" applyFill="1" applyBorder="1" applyAlignment="1" applyProtection="1">
      <alignment horizontal="center" vertical="center" wrapText="1"/>
      <protection/>
    </xf>
    <xf numFmtId="1" fontId="16" fillId="0" borderId="39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29" xfId="61" applyNumberFormat="1" applyFont="1" applyFill="1" applyBorder="1" applyAlignment="1" applyProtection="1">
      <alignment horizontal="center" vertical="center" wrapText="1"/>
      <protection/>
    </xf>
    <xf numFmtId="1" fontId="2" fillId="0" borderId="12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29" xfId="61" applyNumberFormat="1" applyFont="1" applyFill="1" applyBorder="1" applyAlignment="1" applyProtection="1">
      <alignment horizontal="center"/>
      <protection/>
    </xf>
    <xf numFmtId="1" fontId="2" fillId="0" borderId="42" xfId="61" applyNumberFormat="1" applyFont="1" applyFill="1" applyBorder="1" applyAlignment="1" applyProtection="1">
      <alignment horizontal="center"/>
      <protection/>
    </xf>
    <xf numFmtId="1" fontId="2" fillId="0" borderId="12" xfId="61" applyNumberFormat="1" applyFont="1" applyFill="1" applyBorder="1" applyAlignment="1" applyProtection="1">
      <alignment horizontal="center"/>
      <protection/>
    </xf>
    <xf numFmtId="1" fontId="13" fillId="0" borderId="29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27" xfId="61" applyNumberFormat="1" applyFont="1" applyFill="1" applyBorder="1" applyAlignment="1" applyProtection="1">
      <alignment horizontal="center" vertical="center" wrapText="1"/>
      <protection/>
    </xf>
    <xf numFmtId="1" fontId="13" fillId="0" borderId="43" xfId="61" applyNumberFormat="1" applyFont="1" applyFill="1" applyBorder="1" applyAlignment="1" applyProtection="1">
      <alignment horizontal="center" vertical="center" wrapText="1"/>
      <protection/>
    </xf>
    <xf numFmtId="1" fontId="13" fillId="0" borderId="26" xfId="61" applyNumberFormat="1" applyFont="1" applyFill="1" applyBorder="1" applyAlignment="1" applyProtection="1">
      <alignment horizontal="center" vertical="center" wrapText="1"/>
      <protection/>
    </xf>
    <xf numFmtId="1" fontId="14" fillId="0" borderId="38" xfId="61" applyNumberFormat="1" applyFont="1" applyFill="1" applyBorder="1" applyAlignment="1" applyProtection="1">
      <alignment horizontal="center" vertical="center" wrapText="1"/>
      <protection/>
    </xf>
    <xf numFmtId="1" fontId="14" fillId="0" borderId="37" xfId="61" applyNumberFormat="1" applyFont="1" applyFill="1" applyBorder="1" applyAlignment="1" applyProtection="1">
      <alignment horizontal="center" vertical="center" wrapText="1"/>
      <protection/>
    </xf>
    <xf numFmtId="1" fontId="14" fillId="0" borderId="39" xfId="61" applyNumberFormat="1" applyFont="1" applyFill="1" applyBorder="1" applyAlignment="1" applyProtection="1">
      <alignment horizontal="center" vertical="center" wrapText="1"/>
      <protection/>
    </xf>
    <xf numFmtId="1" fontId="14" fillId="0" borderId="40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Border="1" applyAlignment="1" applyProtection="1">
      <alignment horizontal="center" vertical="center" wrapText="1"/>
      <protection/>
    </xf>
    <xf numFmtId="1" fontId="14" fillId="0" borderId="41" xfId="61" applyNumberFormat="1" applyFont="1" applyFill="1" applyBorder="1" applyAlignment="1" applyProtection="1">
      <alignment horizontal="center" vertical="center" wrapText="1"/>
      <protection/>
    </xf>
    <xf numFmtId="1" fontId="14" fillId="0" borderId="13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36" xfId="61" applyNumberFormat="1" applyFont="1" applyFill="1" applyBorder="1" applyAlignment="1" applyProtection="1">
      <alignment horizontal="center" vertical="center" wrapText="1"/>
      <protection/>
    </xf>
    <xf numFmtId="1" fontId="46" fillId="0" borderId="11" xfId="61" applyNumberFormat="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Укомплектування_11_2013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stat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stat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2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10.28125" defaultRowHeight="15"/>
  <cols>
    <col min="1" max="1" width="38.7109375" style="71" customWidth="1"/>
    <col min="2" max="3" width="38.7109375" style="75" customWidth="1"/>
    <col min="4" max="237" width="7.8515625" style="71" customWidth="1"/>
    <col min="238" max="238" width="39.28125" style="71" customWidth="1"/>
    <col min="239" max="16384" width="10.28125" style="71" customWidth="1"/>
  </cols>
  <sheetData>
    <row r="1" spans="1:3" ht="49.5" customHeight="1">
      <c r="A1" s="212" t="s">
        <v>194</v>
      </c>
      <c r="B1" s="212"/>
      <c r="C1" s="212"/>
    </row>
    <row r="2" spans="1:3" ht="38.25" customHeight="1" thickBot="1">
      <c r="A2" s="213" t="s">
        <v>110</v>
      </c>
      <c r="B2" s="213"/>
      <c r="C2" s="213"/>
    </row>
    <row r="3" spans="1:3" s="73" customFormat="1" ht="39" customHeight="1" thickTop="1">
      <c r="A3" s="134"/>
      <c r="B3" s="210" t="s">
        <v>80</v>
      </c>
      <c r="C3" s="211"/>
    </row>
    <row r="4" spans="1:3" s="73" customFormat="1" ht="40.5" customHeight="1" thickBot="1">
      <c r="A4" s="135"/>
      <c r="B4" s="150" t="s">
        <v>129</v>
      </c>
      <c r="C4" s="150" t="s">
        <v>100</v>
      </c>
    </row>
    <row r="5" spans="1:3" s="73" customFormat="1" ht="63" customHeight="1" thickTop="1">
      <c r="A5" s="136" t="s">
        <v>92</v>
      </c>
      <c r="B5" s="142">
        <v>717.4</v>
      </c>
      <c r="C5" s="143">
        <v>724.3</v>
      </c>
    </row>
    <row r="6" spans="1:5" s="73" customFormat="1" ht="48.75" customHeight="1">
      <c r="A6" s="137" t="s">
        <v>91</v>
      </c>
      <c r="B6" s="144">
        <v>61.9</v>
      </c>
      <c r="C6" s="145">
        <v>63</v>
      </c>
      <c r="E6" s="73" t="s">
        <v>3</v>
      </c>
    </row>
    <row r="7" spans="1:3" s="73" customFormat="1" ht="57" customHeight="1">
      <c r="A7" s="138" t="s">
        <v>93</v>
      </c>
      <c r="B7" s="146">
        <v>640.9</v>
      </c>
      <c r="C7" s="146">
        <v>652.7</v>
      </c>
    </row>
    <row r="8" spans="1:3" s="73" customFormat="1" ht="54.75" customHeight="1">
      <c r="A8" s="139" t="s">
        <v>90</v>
      </c>
      <c r="B8" s="147">
        <v>55.3</v>
      </c>
      <c r="C8" s="147">
        <v>56.8</v>
      </c>
    </row>
    <row r="9" spans="1:3" s="73" customFormat="1" ht="70.5" customHeight="1">
      <c r="A9" s="140" t="s">
        <v>99</v>
      </c>
      <c r="B9" s="148">
        <v>76.5</v>
      </c>
      <c r="C9" s="148">
        <v>71.6</v>
      </c>
    </row>
    <row r="10" spans="1:3" s="73" customFormat="1" ht="60.75" customHeight="1" thickBot="1">
      <c r="A10" s="141" t="s">
        <v>94</v>
      </c>
      <c r="B10" s="149">
        <v>10.7</v>
      </c>
      <c r="C10" s="149">
        <v>9.9</v>
      </c>
    </row>
    <row r="11" spans="1:3" s="76" customFormat="1" ht="15.75" thickTop="1">
      <c r="A11" s="74"/>
      <c r="B11" s="74"/>
      <c r="C11" s="75"/>
    </row>
    <row r="12" spans="1:3" s="78" customFormat="1" ht="12" customHeight="1">
      <c r="A12" s="77"/>
      <c r="B12" s="77"/>
      <c r="C12" s="75"/>
    </row>
    <row r="13" ht="15">
      <c r="A13" s="79"/>
    </row>
    <row r="14" ht="15">
      <c r="A14" s="79"/>
    </row>
    <row r="15" ht="15">
      <c r="A15" s="79"/>
    </row>
    <row r="16" ht="15">
      <c r="A16" s="79"/>
    </row>
    <row r="17" ht="15">
      <c r="A17" s="79"/>
    </row>
    <row r="18" ht="15">
      <c r="A18" s="79"/>
    </row>
    <row r="19" ht="15">
      <c r="A19" s="79"/>
    </row>
    <row r="20" ht="15">
      <c r="A20" s="79"/>
    </row>
    <row r="21" ht="15">
      <c r="A21" s="79"/>
    </row>
    <row r="22" ht="15">
      <c r="A22" s="79"/>
    </row>
  </sheetData>
  <sheetProtection/>
  <mergeCells count="3">
    <mergeCell ref="B3:C3"/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Normal="75" zoomScaleSheetLayoutView="100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H12" sqref="H12"/>
    </sheetView>
  </sheetViews>
  <sheetFormatPr defaultColWidth="8.28125" defaultRowHeight="15"/>
  <cols>
    <col min="1" max="1" width="20.8515625" style="81" customWidth="1"/>
    <col min="2" max="2" width="16.421875" style="81" customWidth="1"/>
    <col min="3" max="3" width="14.421875" style="81" customWidth="1"/>
    <col min="4" max="4" width="14.00390625" style="81" customWidth="1"/>
    <col min="5" max="5" width="13.28125" style="81" customWidth="1"/>
    <col min="6" max="6" width="12.7109375" style="81" customWidth="1"/>
    <col min="7" max="7" width="12.00390625" style="81" customWidth="1"/>
    <col min="8" max="8" width="12.57421875" style="81" customWidth="1"/>
    <col min="9" max="9" width="13.7109375" style="81" customWidth="1"/>
    <col min="10" max="10" width="9.140625" style="82" customWidth="1"/>
    <col min="11" max="252" width="9.140625" style="81" customWidth="1"/>
    <col min="253" max="253" width="18.57421875" style="81" customWidth="1"/>
    <col min="254" max="254" width="11.57421875" style="81" customWidth="1"/>
    <col min="255" max="255" width="11.00390625" style="81" customWidth="1"/>
    <col min="256" max="16384" width="8.28125" style="81" customWidth="1"/>
  </cols>
  <sheetData>
    <row r="1" spans="1:9" s="80" customFormat="1" ht="18" customHeight="1">
      <c r="A1" s="215" t="s">
        <v>81</v>
      </c>
      <c r="B1" s="215"/>
      <c r="C1" s="215"/>
      <c r="D1" s="215"/>
      <c r="E1" s="215"/>
      <c r="F1" s="215"/>
      <c r="G1" s="215"/>
      <c r="H1" s="215"/>
      <c r="I1" s="215"/>
    </row>
    <row r="2" spans="1:9" s="80" customFormat="1" ht="18.75" customHeight="1">
      <c r="A2" s="215" t="s">
        <v>195</v>
      </c>
      <c r="B2" s="215"/>
      <c r="C2" s="215"/>
      <c r="D2" s="215"/>
      <c r="E2" s="215"/>
      <c r="F2" s="215"/>
      <c r="G2" s="215"/>
      <c r="H2" s="215"/>
      <c r="I2" s="215"/>
    </row>
    <row r="3" spans="1:9" s="80" customFormat="1" ht="14.25" customHeight="1">
      <c r="A3" s="216" t="s">
        <v>82</v>
      </c>
      <c r="B3" s="216"/>
      <c r="C3" s="216"/>
      <c r="D3" s="216"/>
      <c r="E3" s="216"/>
      <c r="F3" s="216"/>
      <c r="G3" s="216"/>
      <c r="H3" s="216"/>
      <c r="I3" s="216"/>
    </row>
    <row r="4" spans="1:9" s="80" customFormat="1" ht="9" customHeight="1" hidden="1">
      <c r="A4" s="216"/>
      <c r="B4" s="216"/>
      <c r="C4" s="216"/>
      <c r="D4" s="216"/>
      <c r="E4" s="216"/>
      <c r="F4" s="216"/>
      <c r="G4" s="216"/>
      <c r="H4" s="216"/>
      <c r="I4" s="216"/>
    </row>
    <row r="5" spans="1:9" ht="18" customHeight="1">
      <c r="A5" s="72" t="s">
        <v>79</v>
      </c>
      <c r="F5" s="218"/>
      <c r="G5" s="218"/>
      <c r="H5" s="218"/>
      <c r="I5" s="218"/>
    </row>
    <row r="6" spans="1:9" s="83" customFormat="1" ht="16.5" customHeight="1">
      <c r="A6" s="219"/>
      <c r="B6" s="214" t="s">
        <v>83</v>
      </c>
      <c r="C6" s="214"/>
      <c r="D6" s="214" t="s">
        <v>84</v>
      </c>
      <c r="E6" s="214"/>
      <c r="F6" s="214" t="s">
        <v>85</v>
      </c>
      <c r="G6" s="214"/>
      <c r="H6" s="214" t="s">
        <v>86</v>
      </c>
      <c r="I6" s="214"/>
    </row>
    <row r="7" spans="1:9" s="84" customFormat="1" ht="27.75" customHeight="1">
      <c r="A7" s="219"/>
      <c r="B7" s="93" t="s">
        <v>6</v>
      </c>
      <c r="C7" s="93" t="s">
        <v>130</v>
      </c>
      <c r="D7" s="93" t="s">
        <v>6</v>
      </c>
      <c r="E7" s="93" t="s">
        <v>130</v>
      </c>
      <c r="F7" s="93" t="s">
        <v>6</v>
      </c>
      <c r="G7" s="93" t="s">
        <v>130</v>
      </c>
      <c r="H7" s="93" t="s">
        <v>6</v>
      </c>
      <c r="I7" s="93" t="s">
        <v>130</v>
      </c>
    </row>
    <row r="8" spans="1:9" s="83" customFormat="1" ht="12.75" customHeight="1">
      <c r="A8" s="85"/>
      <c r="B8" s="217" t="s">
        <v>87</v>
      </c>
      <c r="C8" s="217"/>
      <c r="D8" s="217" t="s">
        <v>88</v>
      </c>
      <c r="E8" s="217"/>
      <c r="F8" s="217" t="s">
        <v>87</v>
      </c>
      <c r="G8" s="217"/>
      <c r="H8" s="217" t="s">
        <v>88</v>
      </c>
      <c r="I8" s="217"/>
    </row>
    <row r="9" spans="1:9" s="86" customFormat="1" ht="18" customHeight="1">
      <c r="A9" s="127" t="s">
        <v>23</v>
      </c>
      <c r="B9" s="128">
        <v>16156.4</v>
      </c>
      <c r="C9" s="129">
        <v>16360.9</v>
      </c>
      <c r="D9" s="130">
        <v>56.1</v>
      </c>
      <c r="E9" s="130">
        <v>57.1</v>
      </c>
      <c r="F9" s="129">
        <v>1698</v>
      </c>
      <c r="G9" s="129">
        <v>1578.6</v>
      </c>
      <c r="H9" s="130">
        <v>9.5</v>
      </c>
      <c r="I9" s="130">
        <v>8.8</v>
      </c>
    </row>
    <row r="10" spans="1:9" ht="15.75" customHeight="1">
      <c r="A10" s="131" t="s">
        <v>24</v>
      </c>
      <c r="B10" s="132">
        <v>640.9</v>
      </c>
      <c r="C10" s="132">
        <v>652.7</v>
      </c>
      <c r="D10" s="132">
        <v>55.3</v>
      </c>
      <c r="E10" s="132">
        <v>56.8</v>
      </c>
      <c r="F10" s="133">
        <v>76.5</v>
      </c>
      <c r="G10" s="133">
        <v>71.6</v>
      </c>
      <c r="H10" s="132">
        <v>10.7</v>
      </c>
      <c r="I10" s="132">
        <v>9.9</v>
      </c>
    </row>
    <row r="11" spans="1:9" ht="15.75" customHeight="1">
      <c r="A11" s="87" t="s">
        <v>25</v>
      </c>
      <c r="B11" s="88">
        <v>366</v>
      </c>
      <c r="C11" s="88">
        <v>371.1</v>
      </c>
      <c r="D11" s="88">
        <v>48.8</v>
      </c>
      <c r="E11" s="88">
        <v>49.5</v>
      </c>
      <c r="F11" s="89">
        <v>52.1</v>
      </c>
      <c r="G11" s="89">
        <v>47.9</v>
      </c>
      <c r="H11" s="88">
        <v>12.5</v>
      </c>
      <c r="I11" s="88">
        <v>11.4</v>
      </c>
    </row>
    <row r="12" spans="1:9" ht="15.75" customHeight="1">
      <c r="A12" s="87" t="s">
        <v>26</v>
      </c>
      <c r="B12" s="88">
        <v>1390.9</v>
      </c>
      <c r="C12" s="88">
        <v>1402.3</v>
      </c>
      <c r="D12" s="88">
        <v>58</v>
      </c>
      <c r="E12" s="88">
        <v>58.6</v>
      </c>
      <c r="F12" s="89">
        <v>129.2</v>
      </c>
      <c r="G12" s="89">
        <v>121.5</v>
      </c>
      <c r="H12" s="88">
        <v>8.5</v>
      </c>
      <c r="I12" s="88">
        <v>8</v>
      </c>
    </row>
    <row r="13" spans="1:9" ht="15.75" customHeight="1">
      <c r="A13" s="87" t="s">
        <v>27</v>
      </c>
      <c r="B13" s="88">
        <v>734.3</v>
      </c>
      <c r="C13" s="88">
        <v>741</v>
      </c>
      <c r="D13" s="88">
        <v>49.4</v>
      </c>
      <c r="E13" s="88">
        <v>50</v>
      </c>
      <c r="F13" s="89">
        <v>125.3</v>
      </c>
      <c r="G13" s="89">
        <v>120.4</v>
      </c>
      <c r="H13" s="88">
        <v>14.6</v>
      </c>
      <c r="I13" s="88">
        <v>14</v>
      </c>
    </row>
    <row r="14" spans="1:9" ht="15.75" customHeight="1">
      <c r="A14" s="87" t="s">
        <v>28</v>
      </c>
      <c r="B14" s="88">
        <v>510.6</v>
      </c>
      <c r="C14" s="88">
        <v>516.7</v>
      </c>
      <c r="D14" s="88">
        <v>56.4</v>
      </c>
      <c r="E14" s="88">
        <v>57.5</v>
      </c>
      <c r="F14" s="89">
        <v>62</v>
      </c>
      <c r="G14" s="89">
        <v>59.8</v>
      </c>
      <c r="H14" s="88">
        <v>10.8</v>
      </c>
      <c r="I14" s="88">
        <v>10.4</v>
      </c>
    </row>
    <row r="15" spans="1:9" ht="15.75" customHeight="1">
      <c r="A15" s="87" t="s">
        <v>29</v>
      </c>
      <c r="B15" s="88">
        <v>496.3</v>
      </c>
      <c r="C15" s="88">
        <v>502.4</v>
      </c>
      <c r="D15" s="88">
        <v>53.8</v>
      </c>
      <c r="E15" s="88">
        <v>54.5</v>
      </c>
      <c r="F15" s="89">
        <v>58.2</v>
      </c>
      <c r="G15" s="89">
        <v>56.1</v>
      </c>
      <c r="H15" s="88">
        <v>10.5</v>
      </c>
      <c r="I15" s="88">
        <v>10</v>
      </c>
    </row>
    <row r="16" spans="1:9" ht="15.75" customHeight="1">
      <c r="A16" s="87" t="s">
        <v>30</v>
      </c>
      <c r="B16" s="88">
        <v>719.7</v>
      </c>
      <c r="C16" s="88">
        <v>732.2</v>
      </c>
      <c r="D16" s="88">
        <v>55.2</v>
      </c>
      <c r="E16" s="88">
        <v>56.7</v>
      </c>
      <c r="F16" s="89">
        <v>86.2</v>
      </c>
      <c r="G16" s="89">
        <v>80.4</v>
      </c>
      <c r="H16" s="88">
        <v>10.7</v>
      </c>
      <c r="I16" s="88">
        <v>9.9</v>
      </c>
    </row>
    <row r="17" spans="1:9" ht="15.75" customHeight="1">
      <c r="A17" s="87" t="s">
        <v>31</v>
      </c>
      <c r="B17" s="88">
        <v>559</v>
      </c>
      <c r="C17" s="88">
        <v>565.8</v>
      </c>
      <c r="D17" s="88">
        <v>55</v>
      </c>
      <c r="E17" s="88">
        <v>55.6</v>
      </c>
      <c r="F17" s="89">
        <v>51.9</v>
      </c>
      <c r="G17" s="89">
        <v>47.9</v>
      </c>
      <c r="H17" s="88">
        <v>8.5</v>
      </c>
      <c r="I17" s="88">
        <v>7.8</v>
      </c>
    </row>
    <row r="18" spans="1:9" ht="15.75" customHeight="1">
      <c r="A18" s="87" t="s">
        <v>89</v>
      </c>
      <c r="B18" s="88">
        <v>741.1</v>
      </c>
      <c r="C18" s="88">
        <v>755.7</v>
      </c>
      <c r="D18" s="88">
        <v>58</v>
      </c>
      <c r="E18" s="88">
        <v>58.5</v>
      </c>
      <c r="F18" s="89">
        <v>51.9</v>
      </c>
      <c r="G18" s="89">
        <v>51.1</v>
      </c>
      <c r="H18" s="88">
        <v>6.5</v>
      </c>
      <c r="I18" s="88">
        <v>6.3</v>
      </c>
    </row>
    <row r="19" spans="1:9" ht="15.75" customHeight="1">
      <c r="A19" s="87" t="s">
        <v>32</v>
      </c>
      <c r="B19" s="88">
        <v>376.8</v>
      </c>
      <c r="C19" s="88">
        <v>380.5</v>
      </c>
      <c r="D19" s="88">
        <v>53.3</v>
      </c>
      <c r="E19" s="88">
        <v>54.5</v>
      </c>
      <c r="F19" s="89">
        <v>52.6</v>
      </c>
      <c r="G19" s="89">
        <v>49.9</v>
      </c>
      <c r="H19" s="88">
        <v>12.2</v>
      </c>
      <c r="I19" s="88">
        <v>11.6</v>
      </c>
    </row>
    <row r="20" spans="1:9" ht="15.75" customHeight="1">
      <c r="A20" s="87" t="s">
        <v>33</v>
      </c>
      <c r="B20" s="88">
        <v>292.1</v>
      </c>
      <c r="C20" s="88">
        <v>298.2</v>
      </c>
      <c r="D20" s="88">
        <v>54.7</v>
      </c>
      <c r="E20" s="88">
        <v>56.9</v>
      </c>
      <c r="F20" s="89">
        <v>58.3</v>
      </c>
      <c r="G20" s="89">
        <v>53.2</v>
      </c>
      <c r="H20" s="88">
        <v>16.6</v>
      </c>
      <c r="I20" s="88">
        <v>15.1</v>
      </c>
    </row>
    <row r="21" spans="1:9" ht="15.75" customHeight="1">
      <c r="A21" s="87" t="s">
        <v>34</v>
      </c>
      <c r="B21" s="88">
        <v>1050.8</v>
      </c>
      <c r="C21" s="88">
        <v>1061.2</v>
      </c>
      <c r="D21" s="88">
        <v>56.2</v>
      </c>
      <c r="E21" s="88">
        <v>56.8</v>
      </c>
      <c r="F21" s="89">
        <v>85.8</v>
      </c>
      <c r="G21" s="89">
        <v>78.7</v>
      </c>
      <c r="H21" s="88">
        <v>7.5</v>
      </c>
      <c r="I21" s="88">
        <v>6.9</v>
      </c>
    </row>
    <row r="22" spans="1:9" ht="15.75" customHeight="1">
      <c r="A22" s="87" t="s">
        <v>35</v>
      </c>
      <c r="B22" s="88">
        <v>489.7</v>
      </c>
      <c r="C22" s="88">
        <v>496.2</v>
      </c>
      <c r="D22" s="88">
        <v>56.8</v>
      </c>
      <c r="E22" s="88">
        <v>58.1</v>
      </c>
      <c r="F22" s="89">
        <v>56.3</v>
      </c>
      <c r="G22" s="89">
        <v>52.8</v>
      </c>
      <c r="H22" s="88">
        <v>10.3</v>
      </c>
      <c r="I22" s="88">
        <v>9.6</v>
      </c>
    </row>
    <row r="23" spans="1:9" ht="15.75" customHeight="1">
      <c r="A23" s="87" t="s">
        <v>36</v>
      </c>
      <c r="B23" s="88">
        <v>986.6</v>
      </c>
      <c r="C23" s="88">
        <v>1001.9</v>
      </c>
      <c r="D23" s="88">
        <v>56.1</v>
      </c>
      <c r="E23" s="88">
        <v>57.2</v>
      </c>
      <c r="F23" s="89">
        <v>77.2</v>
      </c>
      <c r="G23" s="89">
        <v>68.7</v>
      </c>
      <c r="H23" s="88">
        <v>7.3</v>
      </c>
      <c r="I23" s="88">
        <v>6.4</v>
      </c>
    </row>
    <row r="24" spans="1:9" ht="15.75" customHeight="1">
      <c r="A24" s="87" t="s">
        <v>37</v>
      </c>
      <c r="B24" s="88">
        <v>575</v>
      </c>
      <c r="C24" s="88">
        <v>580.6</v>
      </c>
      <c r="D24" s="88">
        <v>54</v>
      </c>
      <c r="E24" s="88">
        <v>55.1</v>
      </c>
      <c r="F24" s="89">
        <v>78.3</v>
      </c>
      <c r="G24" s="89">
        <v>73.3</v>
      </c>
      <c r="H24" s="88">
        <v>12</v>
      </c>
      <c r="I24" s="88">
        <v>11.2</v>
      </c>
    </row>
    <row r="25" spans="1:9" ht="15.75" customHeight="1">
      <c r="A25" s="87" t="s">
        <v>38</v>
      </c>
      <c r="B25" s="88">
        <v>460.2</v>
      </c>
      <c r="C25" s="88">
        <v>473.6</v>
      </c>
      <c r="D25" s="88">
        <v>55.1</v>
      </c>
      <c r="E25" s="88">
        <v>56.8</v>
      </c>
      <c r="F25" s="89">
        <v>60.1</v>
      </c>
      <c r="G25" s="89">
        <v>50.6</v>
      </c>
      <c r="H25" s="88">
        <v>11.6</v>
      </c>
      <c r="I25" s="88">
        <v>9.7</v>
      </c>
    </row>
    <row r="26" spans="1:9" ht="15.75" customHeight="1">
      <c r="A26" s="87" t="s">
        <v>39</v>
      </c>
      <c r="B26" s="88">
        <v>481.4</v>
      </c>
      <c r="C26" s="88">
        <v>485.1</v>
      </c>
      <c r="D26" s="88">
        <v>57.4</v>
      </c>
      <c r="E26" s="88">
        <v>58.4</v>
      </c>
      <c r="F26" s="89">
        <v>48</v>
      </c>
      <c r="G26" s="89">
        <v>46.4</v>
      </c>
      <c r="H26" s="88">
        <v>9.1</v>
      </c>
      <c r="I26" s="88">
        <v>8.7</v>
      </c>
    </row>
    <row r="27" spans="1:9" ht="15.75" customHeight="1">
      <c r="A27" s="87" t="s">
        <v>40</v>
      </c>
      <c r="B27" s="88">
        <v>399.1</v>
      </c>
      <c r="C27" s="88">
        <v>410.8</v>
      </c>
      <c r="D27" s="88">
        <v>51</v>
      </c>
      <c r="E27" s="88">
        <v>52.7</v>
      </c>
      <c r="F27" s="89">
        <v>53.9</v>
      </c>
      <c r="G27" s="89">
        <v>47.8</v>
      </c>
      <c r="H27" s="88">
        <v>11.9</v>
      </c>
      <c r="I27" s="88">
        <v>10.4</v>
      </c>
    </row>
    <row r="28" spans="1:9" ht="15.75" customHeight="1">
      <c r="A28" s="87" t="s">
        <v>41</v>
      </c>
      <c r="B28" s="88">
        <v>1247.1</v>
      </c>
      <c r="C28" s="88">
        <v>1258.9</v>
      </c>
      <c r="D28" s="88">
        <v>60.6</v>
      </c>
      <c r="E28" s="88">
        <v>61.4</v>
      </c>
      <c r="F28" s="89">
        <v>80.4</v>
      </c>
      <c r="G28" s="89">
        <v>70.7</v>
      </c>
      <c r="H28" s="88">
        <v>6.1</v>
      </c>
      <c r="I28" s="88">
        <v>5.3</v>
      </c>
    </row>
    <row r="29" spans="1:9" ht="15.75" customHeight="1">
      <c r="A29" s="87" t="s">
        <v>42</v>
      </c>
      <c r="B29" s="88">
        <v>442.2</v>
      </c>
      <c r="C29" s="88">
        <v>448.2</v>
      </c>
      <c r="D29" s="88">
        <v>56.2</v>
      </c>
      <c r="E29" s="88">
        <v>57.5</v>
      </c>
      <c r="F29" s="89">
        <v>55</v>
      </c>
      <c r="G29" s="89">
        <v>51.3</v>
      </c>
      <c r="H29" s="88">
        <v>11.1</v>
      </c>
      <c r="I29" s="88">
        <v>10.3</v>
      </c>
    </row>
    <row r="30" spans="1:9" ht="15.75" customHeight="1">
      <c r="A30" s="87" t="s">
        <v>43</v>
      </c>
      <c r="B30" s="88">
        <v>516</v>
      </c>
      <c r="C30" s="88">
        <v>522</v>
      </c>
      <c r="D30" s="88">
        <v>54.7</v>
      </c>
      <c r="E30" s="88">
        <v>55.9</v>
      </c>
      <c r="F30" s="89">
        <v>50.2</v>
      </c>
      <c r="G30" s="89">
        <v>48</v>
      </c>
      <c r="H30" s="88">
        <v>8.9</v>
      </c>
      <c r="I30" s="88">
        <v>8.4</v>
      </c>
    </row>
    <row r="31" spans="1:9" ht="15.75" customHeight="1">
      <c r="A31" s="87" t="s">
        <v>44</v>
      </c>
      <c r="B31" s="88">
        <v>518.4</v>
      </c>
      <c r="C31" s="88">
        <v>522.6</v>
      </c>
      <c r="D31" s="88">
        <v>56.7</v>
      </c>
      <c r="E31" s="88">
        <v>57.7</v>
      </c>
      <c r="F31" s="89">
        <v>59.2</v>
      </c>
      <c r="G31" s="89">
        <v>55.8</v>
      </c>
      <c r="H31" s="88">
        <v>10.2</v>
      </c>
      <c r="I31" s="88">
        <v>9.6</v>
      </c>
    </row>
    <row r="32" spans="1:9" ht="15.75" customHeight="1">
      <c r="A32" s="87" t="s">
        <v>45</v>
      </c>
      <c r="B32" s="88">
        <v>379.3</v>
      </c>
      <c r="C32" s="88">
        <v>382.9</v>
      </c>
      <c r="D32" s="88">
        <v>56.6</v>
      </c>
      <c r="E32" s="88">
        <v>57.2</v>
      </c>
      <c r="F32" s="89">
        <v>34.8</v>
      </c>
      <c r="G32" s="89">
        <v>33</v>
      </c>
      <c r="H32" s="88">
        <v>8.4</v>
      </c>
      <c r="I32" s="88">
        <v>7.9</v>
      </c>
    </row>
    <row r="33" spans="1:9" ht="15.75" customHeight="1">
      <c r="A33" s="87" t="s">
        <v>46</v>
      </c>
      <c r="B33" s="88">
        <v>426.1</v>
      </c>
      <c r="C33" s="88">
        <v>429.7</v>
      </c>
      <c r="D33" s="88">
        <v>56.1</v>
      </c>
      <c r="E33" s="88">
        <v>57.3</v>
      </c>
      <c r="F33" s="89">
        <v>53.5</v>
      </c>
      <c r="G33" s="89">
        <v>51</v>
      </c>
      <c r="H33" s="88">
        <v>11.2</v>
      </c>
      <c r="I33" s="88">
        <v>10.6</v>
      </c>
    </row>
    <row r="34" spans="1:9" ht="15.75" customHeight="1">
      <c r="A34" s="87" t="s">
        <v>47</v>
      </c>
      <c r="B34" s="88">
        <v>1356.8</v>
      </c>
      <c r="C34" s="88">
        <v>1368.6</v>
      </c>
      <c r="D34" s="88">
        <v>61.8</v>
      </c>
      <c r="E34" s="88">
        <v>62.6</v>
      </c>
      <c r="F34" s="89">
        <v>101.1</v>
      </c>
      <c r="G34" s="89">
        <v>90.7</v>
      </c>
      <c r="H34" s="88">
        <v>6.9</v>
      </c>
      <c r="I34" s="88">
        <v>6.2</v>
      </c>
    </row>
    <row r="35" spans="1:9" ht="15.75">
      <c r="A35" s="90"/>
      <c r="B35" s="91"/>
      <c r="C35" s="92"/>
      <c r="D35" s="90"/>
      <c r="E35" s="90"/>
      <c r="F35" s="90"/>
      <c r="G35" s="90"/>
      <c r="H35" s="90"/>
      <c r="I35" s="90"/>
    </row>
    <row r="36" spans="1:9" ht="15">
      <c r="A36" s="90"/>
      <c r="C36" s="90"/>
      <c r="D36" s="90"/>
      <c r="E36" s="90"/>
      <c r="F36" s="90"/>
      <c r="G36" s="90"/>
      <c r="H36" s="90"/>
      <c r="I36" s="90"/>
    </row>
    <row r="37" spans="1:9" ht="12.75">
      <c r="A37" s="91"/>
      <c r="C37" s="91"/>
      <c r="D37" s="91"/>
      <c r="E37" s="91"/>
      <c r="F37" s="91"/>
      <c r="G37" s="91"/>
      <c r="H37" s="91"/>
      <c r="I37" s="91"/>
    </row>
    <row r="38" spans="1:9" ht="12.75">
      <c r="A38" s="91"/>
      <c r="C38" s="91"/>
      <c r="D38" s="91"/>
      <c r="E38" s="91"/>
      <c r="F38" s="91"/>
      <c r="G38" s="91"/>
      <c r="H38" s="91"/>
      <c r="I38" s="91"/>
    </row>
  </sheetData>
  <sheetProtection/>
  <mergeCells count="14">
    <mergeCell ref="B8:C8"/>
    <mergeCell ref="D8:E8"/>
    <mergeCell ref="F8:G8"/>
    <mergeCell ref="H8:I8"/>
    <mergeCell ref="F5:I5"/>
    <mergeCell ref="A6:A7"/>
    <mergeCell ref="B6:C6"/>
    <mergeCell ref="D6:E6"/>
    <mergeCell ref="F6:G6"/>
    <mergeCell ref="H6:I6"/>
    <mergeCell ref="A1:I1"/>
    <mergeCell ref="A2:I2"/>
    <mergeCell ref="A3:I3"/>
    <mergeCell ref="A4:I4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6"/>
  <sheetViews>
    <sheetView view="pageBreakPreview" zoomScale="75" zoomScaleNormal="85" zoomScaleSheetLayoutView="75" zoomScalePageLayoutView="0" workbookViewId="0" topLeftCell="B1">
      <pane xSplit="1" ySplit="5" topLeftCell="C27" activePane="bottomRight" state="frozen"/>
      <selection pane="topLeft" activeCell="T9" sqref="T9"/>
      <selection pane="topRight" activeCell="T9" sqref="T9"/>
      <selection pane="bottomLeft" activeCell="T9" sqref="T9"/>
      <selection pane="bottomRight" activeCell="Q20" sqref="Q20"/>
    </sheetView>
  </sheetViews>
  <sheetFormatPr defaultColWidth="9.140625" defaultRowHeight="15"/>
  <cols>
    <col min="1" max="1" width="1.28515625" style="109" hidden="1" customWidth="1"/>
    <col min="2" max="2" width="27.140625" style="109" customWidth="1"/>
    <col min="3" max="3" width="18.57421875" style="109" customWidth="1"/>
    <col min="4" max="4" width="18.421875" style="109" customWidth="1"/>
    <col min="5" max="5" width="17.57421875" style="109" customWidth="1"/>
    <col min="6" max="6" width="16.7109375" style="109" customWidth="1"/>
    <col min="7" max="7" width="9.140625" style="109" customWidth="1"/>
    <col min="8" max="10" width="0" style="109" hidden="1" customWidth="1"/>
    <col min="11" max="16384" width="9.140625" style="109" customWidth="1"/>
  </cols>
  <sheetData>
    <row r="1" spans="1:6" s="94" customFormat="1" ht="42" customHeight="1">
      <c r="A1" s="220" t="s">
        <v>126</v>
      </c>
      <c r="B1" s="220"/>
      <c r="C1" s="220"/>
      <c r="D1" s="220"/>
      <c r="E1" s="220"/>
      <c r="F1" s="220"/>
    </row>
    <row r="2" spans="1:6" s="94" customFormat="1" ht="16.5" customHeight="1">
      <c r="A2" s="95"/>
      <c r="B2" s="95"/>
      <c r="C2" s="95"/>
      <c r="D2" s="95"/>
      <c r="E2" s="95"/>
      <c r="F2" s="96" t="s">
        <v>95</v>
      </c>
    </row>
    <row r="3" spans="1:6" s="94" customFormat="1" ht="24.75" customHeight="1">
      <c r="A3" s="95"/>
      <c r="B3" s="221"/>
      <c r="C3" s="222" t="s">
        <v>186</v>
      </c>
      <c r="D3" s="222" t="s">
        <v>187</v>
      </c>
      <c r="E3" s="223" t="s">
        <v>96</v>
      </c>
      <c r="F3" s="223"/>
    </row>
    <row r="4" spans="1:6" s="94" customFormat="1" ht="32.25" customHeight="1">
      <c r="A4" s="97"/>
      <c r="B4" s="221"/>
      <c r="C4" s="222"/>
      <c r="D4" s="222"/>
      <c r="E4" s="98" t="s">
        <v>2</v>
      </c>
      <c r="F4" s="99" t="s">
        <v>97</v>
      </c>
    </row>
    <row r="5" spans="2:6" s="100" customFormat="1" ht="19.5" customHeight="1">
      <c r="B5" s="204" t="s">
        <v>22</v>
      </c>
      <c r="C5" s="205">
        <v>1</v>
      </c>
      <c r="D5" s="206">
        <v>2</v>
      </c>
      <c r="E5" s="205">
        <v>3</v>
      </c>
      <c r="F5" s="206">
        <v>4</v>
      </c>
    </row>
    <row r="6" spans="2:10" s="101" customFormat="1" ht="27.75" customHeight="1">
      <c r="B6" s="162" t="s">
        <v>127</v>
      </c>
      <c r="C6" s="163">
        <f>SUM(C7:C35)</f>
        <v>1393</v>
      </c>
      <c r="D6" s="163">
        <f>SUM(D7:D35)</f>
        <v>939</v>
      </c>
      <c r="E6" s="164">
        <f>ROUND(D6/C6*100,1)</f>
        <v>67.4</v>
      </c>
      <c r="F6" s="163">
        <f aca="true" t="shared" si="0" ref="F6:F35">D6-C6</f>
        <v>-454</v>
      </c>
      <c r="I6" s="102"/>
      <c r="J6" s="102"/>
    </row>
    <row r="7" spans="2:10" s="103" customFormat="1" ht="23.25" customHeight="1">
      <c r="B7" s="153" t="s">
        <v>133</v>
      </c>
      <c r="C7" s="107">
        <v>0</v>
      </c>
      <c r="D7" s="107">
        <v>0</v>
      </c>
      <c r="E7" s="108"/>
      <c r="F7" s="107"/>
      <c r="H7" s="104">
        <f>ROUND(D7/$D$6*100,1)</f>
        <v>0</v>
      </c>
      <c r="I7" s="105">
        <f>ROUND(C7/1000,1)</f>
        <v>0</v>
      </c>
      <c r="J7" s="105">
        <f>ROUND(D7/1000,1)</f>
        <v>0</v>
      </c>
    </row>
    <row r="8" spans="2:10" s="103" customFormat="1" ht="23.25" customHeight="1">
      <c r="B8" s="153" t="s">
        <v>134</v>
      </c>
      <c r="C8" s="107">
        <v>0</v>
      </c>
      <c r="D8" s="107">
        <v>0</v>
      </c>
      <c r="E8" s="108"/>
      <c r="F8" s="107"/>
      <c r="H8" s="104">
        <f aca="true" t="shared" si="1" ref="H8:H31">ROUND(D8/$D$6*100,1)</f>
        <v>0</v>
      </c>
      <c r="I8" s="105">
        <f aca="true" t="shared" si="2" ref="I8:J31">ROUND(C8/1000,1)</f>
        <v>0</v>
      </c>
      <c r="J8" s="105">
        <f t="shared" si="2"/>
        <v>0</v>
      </c>
    </row>
    <row r="9" spans="2:10" s="103" customFormat="1" ht="23.25" customHeight="1">
      <c r="B9" s="153" t="s">
        <v>135</v>
      </c>
      <c r="C9" s="107">
        <v>0</v>
      </c>
      <c r="D9" s="107">
        <v>0</v>
      </c>
      <c r="E9" s="108"/>
      <c r="F9" s="107"/>
      <c r="H9" s="106">
        <f t="shared" si="1"/>
        <v>0</v>
      </c>
      <c r="I9" s="105">
        <f t="shared" si="2"/>
        <v>0</v>
      </c>
      <c r="J9" s="105">
        <f t="shared" si="2"/>
        <v>0</v>
      </c>
    </row>
    <row r="10" spans="2:10" s="103" customFormat="1" ht="23.25" customHeight="1">
      <c r="B10" s="153" t="s">
        <v>136</v>
      </c>
      <c r="C10" s="107">
        <v>5</v>
      </c>
      <c r="D10" s="107">
        <v>0</v>
      </c>
      <c r="E10" s="108">
        <f>ROUND(D10/C10*100,1)</f>
        <v>0</v>
      </c>
      <c r="F10" s="107">
        <f t="shared" si="0"/>
        <v>-5</v>
      </c>
      <c r="H10" s="104">
        <f t="shared" si="1"/>
        <v>0</v>
      </c>
      <c r="I10" s="105">
        <f t="shared" si="2"/>
        <v>0</v>
      </c>
      <c r="J10" s="105">
        <f t="shared" si="2"/>
        <v>0</v>
      </c>
    </row>
    <row r="11" spans="2:10" s="103" customFormat="1" ht="23.25" customHeight="1">
      <c r="B11" s="153" t="s">
        <v>137</v>
      </c>
      <c r="C11" s="107">
        <v>0</v>
      </c>
      <c r="D11" s="107">
        <v>15</v>
      </c>
      <c r="E11" s="108"/>
      <c r="F11" s="107">
        <f t="shared" si="0"/>
        <v>15</v>
      </c>
      <c r="H11" s="106">
        <f t="shared" si="1"/>
        <v>1.6</v>
      </c>
      <c r="I11" s="105">
        <f t="shared" si="2"/>
        <v>0</v>
      </c>
      <c r="J11" s="105">
        <f t="shared" si="2"/>
        <v>0</v>
      </c>
    </row>
    <row r="12" spans="2:10" s="103" customFormat="1" ht="23.25" customHeight="1">
      <c r="B12" s="153" t="s">
        <v>151</v>
      </c>
      <c r="C12" s="107">
        <v>115</v>
      </c>
      <c r="D12" s="107">
        <v>0</v>
      </c>
      <c r="E12" s="108">
        <f>ROUND(D12/C12*100,1)</f>
        <v>0</v>
      </c>
      <c r="F12" s="107">
        <f t="shared" si="0"/>
        <v>-115</v>
      </c>
      <c r="H12" s="104">
        <f t="shared" si="1"/>
        <v>0</v>
      </c>
      <c r="I12" s="105">
        <f t="shared" si="2"/>
        <v>0.1</v>
      </c>
      <c r="J12" s="105">
        <f t="shared" si="2"/>
        <v>0</v>
      </c>
    </row>
    <row r="13" spans="2:10" s="103" customFormat="1" ht="23.25" customHeight="1">
      <c r="B13" s="153" t="s">
        <v>138</v>
      </c>
      <c r="C13" s="107">
        <v>193</v>
      </c>
      <c r="D13" s="107">
        <v>4</v>
      </c>
      <c r="E13" s="108">
        <f>ROUND(D13/C13*100,1)</f>
        <v>2.1</v>
      </c>
      <c r="F13" s="107">
        <f t="shared" si="0"/>
        <v>-189</v>
      </c>
      <c r="H13" s="104">
        <f t="shared" si="1"/>
        <v>0.4</v>
      </c>
      <c r="I13" s="105">
        <f t="shared" si="2"/>
        <v>0.2</v>
      </c>
      <c r="J13" s="105">
        <f t="shared" si="2"/>
        <v>0</v>
      </c>
    </row>
    <row r="14" spans="2:10" s="103" customFormat="1" ht="23.25" customHeight="1">
      <c r="B14" s="153" t="s">
        <v>139</v>
      </c>
      <c r="C14" s="107">
        <v>0</v>
      </c>
      <c r="D14" s="107">
        <v>79</v>
      </c>
      <c r="E14" s="108"/>
      <c r="F14" s="107">
        <f t="shared" si="0"/>
        <v>79</v>
      </c>
      <c r="H14" s="104">
        <f t="shared" si="1"/>
        <v>8.4</v>
      </c>
      <c r="I14" s="105">
        <f t="shared" si="2"/>
        <v>0</v>
      </c>
      <c r="J14" s="105">
        <f t="shared" si="2"/>
        <v>0.1</v>
      </c>
    </row>
    <row r="15" spans="2:10" s="103" customFormat="1" ht="23.25" customHeight="1">
      <c r="B15" s="153" t="s">
        <v>140</v>
      </c>
      <c r="C15" s="107">
        <v>0</v>
      </c>
      <c r="D15" s="107">
        <v>0</v>
      </c>
      <c r="E15" s="108"/>
      <c r="F15" s="107"/>
      <c r="H15" s="104">
        <f t="shared" si="1"/>
        <v>0</v>
      </c>
      <c r="I15" s="105">
        <f t="shared" si="2"/>
        <v>0</v>
      </c>
      <c r="J15" s="105">
        <f t="shared" si="2"/>
        <v>0</v>
      </c>
    </row>
    <row r="16" spans="2:10" s="103" customFormat="1" ht="23.25" customHeight="1">
      <c r="B16" s="153" t="s">
        <v>152</v>
      </c>
      <c r="C16" s="107">
        <v>0</v>
      </c>
      <c r="D16" s="107">
        <v>0</v>
      </c>
      <c r="E16" s="108"/>
      <c r="F16" s="107"/>
      <c r="H16" s="104">
        <f t="shared" si="1"/>
        <v>0</v>
      </c>
      <c r="I16" s="105">
        <f t="shared" si="2"/>
        <v>0</v>
      </c>
      <c r="J16" s="105">
        <f t="shared" si="2"/>
        <v>0</v>
      </c>
    </row>
    <row r="17" spans="2:10" s="103" customFormat="1" ht="23.25" customHeight="1">
      <c r="B17" s="153" t="s">
        <v>141</v>
      </c>
      <c r="C17" s="107">
        <v>0</v>
      </c>
      <c r="D17" s="107">
        <v>0</v>
      </c>
      <c r="E17" s="108"/>
      <c r="F17" s="107"/>
      <c r="H17" s="104">
        <f t="shared" si="1"/>
        <v>0</v>
      </c>
      <c r="I17" s="105">
        <f t="shared" si="2"/>
        <v>0</v>
      </c>
      <c r="J17" s="105">
        <f t="shared" si="2"/>
        <v>0</v>
      </c>
    </row>
    <row r="18" spans="2:10" s="103" customFormat="1" ht="23.25" customHeight="1">
      <c r="B18" s="153" t="s">
        <v>153</v>
      </c>
      <c r="C18" s="107">
        <v>68</v>
      </c>
      <c r="D18" s="107">
        <v>57</v>
      </c>
      <c r="E18" s="108">
        <f>ROUND(D18/C18*100,1)</f>
        <v>83.8</v>
      </c>
      <c r="F18" s="107">
        <f t="shared" si="0"/>
        <v>-11</v>
      </c>
      <c r="H18" s="106">
        <f t="shared" si="1"/>
        <v>6.1</v>
      </c>
      <c r="I18" s="105">
        <f t="shared" si="2"/>
        <v>0.1</v>
      </c>
      <c r="J18" s="105">
        <f t="shared" si="2"/>
        <v>0.1</v>
      </c>
    </row>
    <row r="19" spans="2:10" s="103" customFormat="1" ht="23.25" customHeight="1">
      <c r="B19" s="153" t="s">
        <v>142</v>
      </c>
      <c r="C19" s="107">
        <v>0</v>
      </c>
      <c r="D19" s="107">
        <v>0</v>
      </c>
      <c r="E19" s="108"/>
      <c r="F19" s="107"/>
      <c r="H19" s="106">
        <f t="shared" si="1"/>
        <v>0</v>
      </c>
      <c r="I19" s="105">
        <f t="shared" si="2"/>
        <v>0</v>
      </c>
      <c r="J19" s="105">
        <f t="shared" si="2"/>
        <v>0</v>
      </c>
    </row>
    <row r="20" spans="2:10" s="103" customFormat="1" ht="23.25" customHeight="1">
      <c r="B20" s="153" t="s">
        <v>154</v>
      </c>
      <c r="C20" s="107">
        <v>39</v>
      </c>
      <c r="D20" s="107">
        <v>3</v>
      </c>
      <c r="E20" s="108">
        <f>ROUND(D20/C20*100,1)</f>
        <v>7.7</v>
      </c>
      <c r="F20" s="107">
        <f t="shared" si="0"/>
        <v>-36</v>
      </c>
      <c r="H20" s="106">
        <f t="shared" si="1"/>
        <v>0.3</v>
      </c>
      <c r="I20" s="105">
        <f t="shared" si="2"/>
        <v>0</v>
      </c>
      <c r="J20" s="105">
        <f t="shared" si="2"/>
        <v>0</v>
      </c>
    </row>
    <row r="21" spans="2:10" s="103" customFormat="1" ht="23.25" customHeight="1">
      <c r="B21" s="153" t="s">
        <v>143</v>
      </c>
      <c r="C21" s="107">
        <v>0</v>
      </c>
      <c r="D21" s="107">
        <v>0</v>
      </c>
      <c r="E21" s="108"/>
      <c r="F21" s="107"/>
      <c r="H21" s="104">
        <f t="shared" si="1"/>
        <v>0</v>
      </c>
      <c r="I21" s="105">
        <f t="shared" si="2"/>
        <v>0</v>
      </c>
      <c r="J21" s="105">
        <f t="shared" si="2"/>
        <v>0</v>
      </c>
    </row>
    <row r="22" spans="2:10" s="103" customFormat="1" ht="23.25" customHeight="1">
      <c r="B22" s="153" t="s">
        <v>155</v>
      </c>
      <c r="C22" s="107">
        <v>0</v>
      </c>
      <c r="D22" s="107">
        <v>0</v>
      </c>
      <c r="E22" s="108"/>
      <c r="F22" s="107"/>
      <c r="H22" s="104">
        <f t="shared" si="1"/>
        <v>0</v>
      </c>
      <c r="I22" s="105">
        <f t="shared" si="2"/>
        <v>0</v>
      </c>
      <c r="J22" s="105">
        <f t="shared" si="2"/>
        <v>0</v>
      </c>
    </row>
    <row r="23" spans="2:10" s="103" customFormat="1" ht="23.25" customHeight="1">
      <c r="B23" s="153" t="s">
        <v>144</v>
      </c>
      <c r="C23" s="107">
        <v>0</v>
      </c>
      <c r="D23" s="107">
        <v>0</v>
      </c>
      <c r="E23" s="108"/>
      <c r="F23" s="107"/>
      <c r="H23" s="104">
        <f t="shared" si="1"/>
        <v>0</v>
      </c>
      <c r="I23" s="105">
        <f t="shared" si="2"/>
        <v>0</v>
      </c>
      <c r="J23" s="105">
        <f t="shared" si="2"/>
        <v>0</v>
      </c>
    </row>
    <row r="24" spans="2:10" s="103" customFormat="1" ht="23.25" customHeight="1">
      <c r="B24" s="153" t="s">
        <v>156</v>
      </c>
      <c r="C24" s="107">
        <v>168</v>
      </c>
      <c r="D24" s="107">
        <v>0</v>
      </c>
      <c r="E24" s="108">
        <f>ROUND(D24/C24*100,1)</f>
        <v>0</v>
      </c>
      <c r="F24" s="107">
        <f t="shared" si="0"/>
        <v>-168</v>
      </c>
      <c r="H24" s="104">
        <f t="shared" si="1"/>
        <v>0</v>
      </c>
      <c r="I24" s="105">
        <f t="shared" si="2"/>
        <v>0.2</v>
      </c>
      <c r="J24" s="105">
        <f t="shared" si="2"/>
        <v>0</v>
      </c>
    </row>
    <row r="25" spans="2:10" s="103" customFormat="1" ht="23.25" customHeight="1">
      <c r="B25" s="153" t="s">
        <v>145</v>
      </c>
      <c r="C25" s="107">
        <v>0</v>
      </c>
      <c r="D25" s="107">
        <v>0</v>
      </c>
      <c r="E25" s="108"/>
      <c r="F25" s="107"/>
      <c r="H25" s="104">
        <f t="shared" si="1"/>
        <v>0</v>
      </c>
      <c r="I25" s="105">
        <f t="shared" si="2"/>
        <v>0</v>
      </c>
      <c r="J25" s="105">
        <f t="shared" si="2"/>
        <v>0</v>
      </c>
    </row>
    <row r="26" spans="2:10" s="103" customFormat="1" ht="23.25" customHeight="1">
      <c r="B26" s="153" t="s">
        <v>146</v>
      </c>
      <c r="C26" s="107">
        <v>0</v>
      </c>
      <c r="D26" s="107">
        <v>0</v>
      </c>
      <c r="E26" s="108"/>
      <c r="F26" s="107"/>
      <c r="H26" s="104">
        <f t="shared" si="1"/>
        <v>0</v>
      </c>
      <c r="I26" s="105">
        <f t="shared" si="2"/>
        <v>0</v>
      </c>
      <c r="J26" s="105">
        <f t="shared" si="2"/>
        <v>0</v>
      </c>
    </row>
    <row r="27" spans="2:10" s="103" customFormat="1" ht="23.25" customHeight="1">
      <c r="B27" s="153" t="s">
        <v>157</v>
      </c>
      <c r="C27" s="107">
        <v>6</v>
      </c>
      <c r="D27" s="107">
        <v>39</v>
      </c>
      <c r="E27" s="108" t="s">
        <v>196</v>
      </c>
      <c r="F27" s="107">
        <f t="shared" si="0"/>
        <v>33</v>
      </c>
      <c r="H27" s="104">
        <f t="shared" si="1"/>
        <v>4.2</v>
      </c>
      <c r="I27" s="105">
        <f t="shared" si="2"/>
        <v>0</v>
      </c>
      <c r="J27" s="105">
        <f t="shared" si="2"/>
        <v>0</v>
      </c>
    </row>
    <row r="28" spans="2:10" s="103" customFormat="1" ht="23.25" customHeight="1">
      <c r="B28" s="153" t="s">
        <v>147</v>
      </c>
      <c r="C28" s="107">
        <v>89</v>
      </c>
      <c r="D28" s="107">
        <v>53</v>
      </c>
      <c r="E28" s="108">
        <f>ROUND(D28/C28*100,1)</f>
        <v>59.6</v>
      </c>
      <c r="F28" s="107">
        <f t="shared" si="0"/>
        <v>-36</v>
      </c>
      <c r="H28" s="104">
        <f t="shared" si="1"/>
        <v>5.6</v>
      </c>
      <c r="I28" s="105">
        <f t="shared" si="2"/>
        <v>0.1</v>
      </c>
      <c r="J28" s="105">
        <f t="shared" si="2"/>
        <v>0.1</v>
      </c>
    </row>
    <row r="29" spans="2:10" s="103" customFormat="1" ht="23.25" customHeight="1">
      <c r="B29" s="153" t="s">
        <v>148</v>
      </c>
      <c r="C29" s="107">
        <v>0</v>
      </c>
      <c r="D29" s="107">
        <v>62</v>
      </c>
      <c r="E29" s="108"/>
      <c r="F29" s="107">
        <f t="shared" si="0"/>
        <v>62</v>
      </c>
      <c r="H29" s="104">
        <f t="shared" si="1"/>
        <v>6.6</v>
      </c>
      <c r="I29" s="105">
        <f t="shared" si="2"/>
        <v>0</v>
      </c>
      <c r="J29" s="105">
        <f t="shared" si="2"/>
        <v>0.1</v>
      </c>
    </row>
    <row r="30" spans="2:10" s="103" customFormat="1" ht="23.25" customHeight="1">
      <c r="B30" s="153" t="s">
        <v>149</v>
      </c>
      <c r="C30" s="107">
        <v>1</v>
      </c>
      <c r="D30" s="107">
        <v>0</v>
      </c>
      <c r="E30" s="108">
        <f>ROUND(D30/C30*100,1)</f>
        <v>0</v>
      </c>
      <c r="F30" s="107">
        <f t="shared" si="0"/>
        <v>-1</v>
      </c>
      <c r="H30" s="104">
        <f t="shared" si="1"/>
        <v>0</v>
      </c>
      <c r="I30" s="105">
        <f t="shared" si="2"/>
        <v>0</v>
      </c>
      <c r="J30" s="105">
        <f t="shared" si="2"/>
        <v>0</v>
      </c>
    </row>
    <row r="31" spans="2:10" s="103" customFormat="1" ht="23.25" customHeight="1">
      <c r="B31" s="153" t="s">
        <v>158</v>
      </c>
      <c r="C31" s="107">
        <v>0</v>
      </c>
      <c r="D31" s="107">
        <v>0</v>
      </c>
      <c r="E31" s="108"/>
      <c r="F31" s="107"/>
      <c r="H31" s="106">
        <f t="shared" si="1"/>
        <v>0</v>
      </c>
      <c r="I31" s="105">
        <f t="shared" si="2"/>
        <v>0</v>
      </c>
      <c r="J31" s="105">
        <f t="shared" si="2"/>
        <v>0</v>
      </c>
    </row>
    <row r="32" spans="2:6" ht="20.25">
      <c r="B32" s="153" t="s">
        <v>159</v>
      </c>
      <c r="C32" s="107">
        <v>0</v>
      </c>
      <c r="D32" s="107">
        <v>46</v>
      </c>
      <c r="E32" s="108"/>
      <c r="F32" s="107">
        <f t="shared" si="0"/>
        <v>46</v>
      </c>
    </row>
    <row r="33" spans="2:6" ht="20.25">
      <c r="B33" s="153" t="s">
        <v>150</v>
      </c>
      <c r="C33" s="107">
        <v>0</v>
      </c>
      <c r="D33" s="107">
        <v>0</v>
      </c>
      <c r="E33" s="108"/>
      <c r="F33" s="107"/>
    </row>
    <row r="34" spans="2:6" ht="20.25">
      <c r="B34" s="153" t="s">
        <v>160</v>
      </c>
      <c r="C34" s="107">
        <v>5</v>
      </c>
      <c r="D34" s="107">
        <v>0</v>
      </c>
      <c r="E34" s="108">
        <f>ROUND(D34/C34*100,1)</f>
        <v>0</v>
      </c>
      <c r="F34" s="107">
        <f t="shared" si="0"/>
        <v>-5</v>
      </c>
    </row>
    <row r="35" spans="2:6" ht="20.25">
      <c r="B35" s="153" t="s">
        <v>161</v>
      </c>
      <c r="C35" s="107">
        <v>704</v>
      </c>
      <c r="D35" s="107">
        <v>581</v>
      </c>
      <c r="E35" s="108">
        <f>ROUND(D35/C35*100,1)</f>
        <v>82.5</v>
      </c>
      <c r="F35" s="107">
        <f t="shared" si="0"/>
        <v>-123</v>
      </c>
    </row>
    <row r="36" ht="12.75">
      <c r="D36" s="109">
        <v>0</v>
      </c>
    </row>
  </sheetData>
  <sheetProtection/>
  <mergeCells count="5">
    <mergeCell ref="A1:F1"/>
    <mergeCell ref="B3:B4"/>
    <mergeCell ref="C3:C4"/>
    <mergeCell ref="D3:D4"/>
    <mergeCell ref="E3:F3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C10" sqref="C10"/>
    </sheetView>
  </sheetViews>
  <sheetFormatPr defaultColWidth="8.8515625" defaultRowHeight="15"/>
  <cols>
    <col min="1" max="1" width="45.57421875" style="47" customWidth="1"/>
    <col min="2" max="2" width="14.00390625" style="47" customWidth="1"/>
    <col min="3" max="3" width="13.57421875" style="47" customWidth="1"/>
    <col min="4" max="4" width="12.140625" style="47" customWidth="1"/>
    <col min="5" max="5" width="15.28125" style="47" customWidth="1"/>
    <col min="6" max="8" width="8.8515625" style="47" customWidth="1"/>
    <col min="9" max="9" width="43.00390625" style="47" customWidth="1"/>
    <col min="10" max="16384" width="8.8515625" style="47" customWidth="1"/>
  </cols>
  <sheetData>
    <row r="1" spans="1:5" s="42" customFormat="1" ht="41.25" customHeight="1">
      <c r="A1" s="224" t="s">
        <v>190</v>
      </c>
      <c r="B1" s="224"/>
      <c r="C1" s="224"/>
      <c r="D1" s="224"/>
      <c r="E1" s="224"/>
    </row>
    <row r="2" spans="1:5" s="42" customFormat="1" ht="15" customHeight="1">
      <c r="A2" s="225" t="s">
        <v>48</v>
      </c>
      <c r="B2" s="225"/>
      <c r="C2" s="225"/>
      <c r="D2" s="225"/>
      <c r="E2" s="225"/>
    </row>
    <row r="3" spans="1:5" s="44" customFormat="1" ht="17.25" customHeight="1">
      <c r="A3" s="43"/>
      <c r="B3" s="43"/>
      <c r="C3" s="43"/>
      <c r="D3" s="43"/>
      <c r="E3" s="152" t="s">
        <v>125</v>
      </c>
    </row>
    <row r="4" spans="1:5" s="44" customFormat="1" ht="27.75" customHeight="1">
      <c r="A4" s="226"/>
      <c r="B4" s="222" t="s">
        <v>188</v>
      </c>
      <c r="C4" s="222" t="s">
        <v>189</v>
      </c>
      <c r="D4" s="227" t="s">
        <v>96</v>
      </c>
      <c r="E4" s="227"/>
    </row>
    <row r="5" spans="1:5" s="44" customFormat="1" ht="35.25" customHeight="1">
      <c r="A5" s="226"/>
      <c r="B5" s="222"/>
      <c r="C5" s="222"/>
      <c r="D5" s="111" t="s">
        <v>98</v>
      </c>
      <c r="E5" s="192" t="s">
        <v>2</v>
      </c>
    </row>
    <row r="6" spans="1:5" s="45" customFormat="1" ht="33.75" customHeight="1">
      <c r="A6" s="193" t="s">
        <v>49</v>
      </c>
      <c r="B6" s="165">
        <f>SUM(B7:B25)</f>
        <v>1393</v>
      </c>
      <c r="C6" s="165">
        <f>SUM(C7:C25)</f>
        <v>939</v>
      </c>
      <c r="D6" s="165">
        <f>C6-B6</f>
        <v>-454</v>
      </c>
      <c r="E6" s="194">
        <f>ROUND(C6/B6*100,1)</f>
        <v>67.4</v>
      </c>
    </row>
    <row r="7" spans="1:9" ht="39.75" customHeight="1">
      <c r="A7" s="195" t="s">
        <v>50</v>
      </c>
      <c r="B7" s="166">
        <v>86</v>
      </c>
      <c r="C7" s="166">
        <v>0</v>
      </c>
      <c r="D7" s="200">
        <f aca="true" t="shared" si="0" ref="D7:D25">C7-B7</f>
        <v>-86</v>
      </c>
      <c r="E7" s="196">
        <f>ROUND(C7/B7*100,1)</f>
        <v>0</v>
      </c>
      <c r="F7" s="45"/>
      <c r="G7" s="46"/>
      <c r="I7" s="48"/>
    </row>
    <row r="8" spans="1:9" ht="35.25" customHeight="1">
      <c r="A8" s="195" t="s">
        <v>51</v>
      </c>
      <c r="B8" s="166">
        <v>0</v>
      </c>
      <c r="C8" s="166">
        <v>0</v>
      </c>
      <c r="D8" s="200">
        <f t="shared" si="0"/>
        <v>0</v>
      </c>
      <c r="E8" s="196"/>
      <c r="F8" s="45"/>
      <c r="G8" s="46"/>
      <c r="I8" s="48"/>
    </row>
    <row r="9" spans="1:9" s="49" customFormat="1" ht="21" customHeight="1">
      <c r="A9" s="195" t="s">
        <v>52</v>
      </c>
      <c r="B9" s="166">
        <v>5</v>
      </c>
      <c r="C9" s="166">
        <v>0</v>
      </c>
      <c r="D9" s="200">
        <f t="shared" si="0"/>
        <v>-5</v>
      </c>
      <c r="E9" s="196">
        <f>ROUND(C9/B9*100,1)</f>
        <v>0</v>
      </c>
      <c r="F9" s="45"/>
      <c r="G9" s="46"/>
      <c r="H9" s="47"/>
      <c r="I9" s="48"/>
    </row>
    <row r="10" spans="1:11" ht="38.25" customHeight="1">
      <c r="A10" s="195" t="s">
        <v>53</v>
      </c>
      <c r="B10" s="166">
        <v>0</v>
      </c>
      <c r="C10" s="166">
        <v>8</v>
      </c>
      <c r="D10" s="200">
        <f t="shared" si="0"/>
        <v>8</v>
      </c>
      <c r="E10" s="196"/>
      <c r="F10" s="45"/>
      <c r="G10" s="46"/>
      <c r="I10" s="48"/>
      <c r="K10" s="50"/>
    </row>
    <row r="11" spans="1:9" ht="42" customHeight="1">
      <c r="A11" s="195" t="s">
        <v>54</v>
      </c>
      <c r="B11" s="166">
        <v>0</v>
      </c>
      <c r="C11" s="166">
        <v>0</v>
      </c>
      <c r="D11" s="200">
        <f t="shared" si="0"/>
        <v>0</v>
      </c>
      <c r="E11" s="196"/>
      <c r="F11" s="45"/>
      <c r="G11" s="46"/>
      <c r="I11" s="48"/>
    </row>
    <row r="12" spans="1:9" ht="19.5" customHeight="1">
      <c r="A12" s="195" t="s">
        <v>55</v>
      </c>
      <c r="B12" s="166">
        <v>89</v>
      </c>
      <c r="C12" s="166">
        <v>0</v>
      </c>
      <c r="D12" s="200">
        <f t="shared" si="0"/>
        <v>-89</v>
      </c>
      <c r="E12" s="196"/>
      <c r="F12" s="45"/>
      <c r="G12" s="46"/>
      <c r="I12" s="112"/>
    </row>
    <row r="13" spans="1:9" ht="41.25" customHeight="1">
      <c r="A13" s="195" t="s">
        <v>56</v>
      </c>
      <c r="B13" s="166">
        <v>5</v>
      </c>
      <c r="C13" s="166">
        <v>4</v>
      </c>
      <c r="D13" s="200">
        <f t="shared" si="0"/>
        <v>-1</v>
      </c>
      <c r="E13" s="196">
        <f>ROUND(C13/B13*100,1)</f>
        <v>80</v>
      </c>
      <c r="F13" s="45"/>
      <c r="G13" s="46"/>
      <c r="I13" s="48"/>
    </row>
    <row r="14" spans="1:9" ht="41.25" customHeight="1">
      <c r="A14" s="195" t="s">
        <v>57</v>
      </c>
      <c r="B14" s="166">
        <v>0</v>
      </c>
      <c r="C14" s="166">
        <v>0</v>
      </c>
      <c r="D14" s="200">
        <f t="shared" si="0"/>
        <v>0</v>
      </c>
      <c r="E14" s="196"/>
      <c r="F14" s="45"/>
      <c r="G14" s="46"/>
      <c r="I14" s="48"/>
    </row>
    <row r="15" spans="1:9" ht="42" customHeight="1">
      <c r="A15" s="195" t="s">
        <v>58</v>
      </c>
      <c r="B15" s="166">
        <v>0</v>
      </c>
      <c r="C15" s="166">
        <v>0</v>
      </c>
      <c r="D15" s="200">
        <f t="shared" si="0"/>
        <v>0</v>
      </c>
      <c r="E15" s="196"/>
      <c r="F15" s="45"/>
      <c r="G15" s="46"/>
      <c r="I15" s="48"/>
    </row>
    <row r="16" spans="1:9" ht="23.25" customHeight="1">
      <c r="A16" s="195" t="s">
        <v>59</v>
      </c>
      <c r="B16" s="166">
        <v>107</v>
      </c>
      <c r="C16" s="166">
        <v>0</v>
      </c>
      <c r="D16" s="200">
        <f t="shared" si="0"/>
        <v>-107</v>
      </c>
      <c r="E16" s="196">
        <f>ROUND(C16/B16*100,1)</f>
        <v>0</v>
      </c>
      <c r="F16" s="45"/>
      <c r="G16" s="46"/>
      <c r="I16" s="48"/>
    </row>
    <row r="17" spans="1:9" ht="22.5" customHeight="1">
      <c r="A17" s="195" t="s">
        <v>60</v>
      </c>
      <c r="B17" s="167">
        <v>0</v>
      </c>
      <c r="C17" s="167">
        <v>0</v>
      </c>
      <c r="D17" s="200">
        <f t="shared" si="0"/>
        <v>0</v>
      </c>
      <c r="E17" s="196"/>
      <c r="F17" s="45"/>
      <c r="G17" s="46"/>
      <c r="I17" s="48"/>
    </row>
    <row r="18" spans="1:9" ht="22.5" customHeight="1">
      <c r="A18" s="195" t="s">
        <v>61</v>
      </c>
      <c r="B18" s="166">
        <v>0</v>
      </c>
      <c r="C18" s="166">
        <v>0</v>
      </c>
      <c r="D18" s="200">
        <f t="shared" si="0"/>
        <v>0</v>
      </c>
      <c r="E18" s="196"/>
      <c r="F18" s="45"/>
      <c r="G18" s="46"/>
      <c r="I18" s="48"/>
    </row>
    <row r="19" spans="1:9" ht="38.25" customHeight="1">
      <c r="A19" s="195" t="s">
        <v>62</v>
      </c>
      <c r="B19" s="166">
        <v>0</v>
      </c>
      <c r="C19" s="166">
        <v>11</v>
      </c>
      <c r="D19" s="200">
        <f t="shared" si="0"/>
        <v>11</v>
      </c>
      <c r="E19" s="196"/>
      <c r="F19" s="45"/>
      <c r="G19" s="46"/>
      <c r="I19" s="113"/>
    </row>
    <row r="20" spans="1:9" ht="35.25" customHeight="1">
      <c r="A20" s="195" t="s">
        <v>63</v>
      </c>
      <c r="B20" s="166">
        <v>0</v>
      </c>
      <c r="C20" s="166">
        <v>0</v>
      </c>
      <c r="D20" s="200">
        <f t="shared" si="0"/>
        <v>0</v>
      </c>
      <c r="E20" s="196"/>
      <c r="F20" s="45"/>
      <c r="G20" s="46"/>
      <c r="I20" s="48"/>
    </row>
    <row r="21" spans="1:9" ht="41.25" customHeight="1">
      <c r="A21" s="195" t="s">
        <v>64</v>
      </c>
      <c r="B21" s="166">
        <v>541</v>
      </c>
      <c r="C21" s="166">
        <v>769</v>
      </c>
      <c r="D21" s="200">
        <f t="shared" si="0"/>
        <v>228</v>
      </c>
      <c r="E21" s="196">
        <f>ROUND(C21/B21*100,1)</f>
        <v>142.1</v>
      </c>
      <c r="F21" s="45"/>
      <c r="G21" s="46"/>
      <c r="I21" s="48"/>
    </row>
    <row r="22" spans="1:9" ht="19.5" customHeight="1">
      <c r="A22" s="195" t="s">
        <v>65</v>
      </c>
      <c r="B22" s="166">
        <v>89</v>
      </c>
      <c r="C22" s="166">
        <v>39</v>
      </c>
      <c r="D22" s="200">
        <f t="shared" si="0"/>
        <v>-50</v>
      </c>
      <c r="E22" s="196">
        <f>ROUND(C22/B22*100,1)</f>
        <v>43.8</v>
      </c>
      <c r="F22" s="45"/>
      <c r="G22" s="46"/>
      <c r="I22" s="48"/>
    </row>
    <row r="23" spans="1:9" ht="39" customHeight="1">
      <c r="A23" s="195" t="s">
        <v>66</v>
      </c>
      <c r="B23" s="166">
        <v>449</v>
      </c>
      <c r="C23" s="166">
        <v>108</v>
      </c>
      <c r="D23" s="200">
        <f t="shared" si="0"/>
        <v>-341</v>
      </c>
      <c r="E23" s="196">
        <f>ROUND(C23/B23*100,1)</f>
        <v>24.1</v>
      </c>
      <c r="F23" s="45"/>
      <c r="G23" s="46"/>
      <c r="I23" s="48"/>
    </row>
    <row r="24" spans="1:9" ht="38.25" customHeight="1">
      <c r="A24" s="195" t="s">
        <v>67</v>
      </c>
      <c r="B24" s="166">
        <v>22</v>
      </c>
      <c r="C24" s="166">
        <v>0</v>
      </c>
      <c r="D24" s="200">
        <f t="shared" si="0"/>
        <v>-22</v>
      </c>
      <c r="E24" s="196"/>
      <c r="F24" s="45"/>
      <c r="G24" s="46"/>
      <c r="I24" s="48"/>
    </row>
    <row r="25" spans="1:9" ht="22.5" customHeight="1">
      <c r="A25" s="195" t="s">
        <v>68</v>
      </c>
      <c r="B25" s="166">
        <v>0</v>
      </c>
      <c r="C25" s="166">
        <v>0</v>
      </c>
      <c r="D25" s="200">
        <f t="shared" si="0"/>
        <v>0</v>
      </c>
      <c r="E25" s="196"/>
      <c r="F25" s="45"/>
      <c r="G25" s="46"/>
      <c r="I25" s="48"/>
    </row>
    <row r="26" spans="1:9" ht="18.75">
      <c r="A26" s="51"/>
      <c r="B26" s="166">
        <v>0</v>
      </c>
      <c r="C26" s="166">
        <v>0</v>
      </c>
      <c r="D26" s="51"/>
      <c r="E26" s="51"/>
      <c r="I26" s="48"/>
    </row>
    <row r="27" spans="1:5" ht="18.75">
      <c r="A27" s="51"/>
      <c r="B27" s="209">
        <v>0</v>
      </c>
      <c r="C27" s="209">
        <v>0</v>
      </c>
      <c r="D27" s="51"/>
      <c r="E27" s="5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0">
      <selection activeCell="H8" sqref="H8"/>
    </sheetView>
  </sheetViews>
  <sheetFormatPr defaultColWidth="8.8515625" defaultRowHeight="15"/>
  <cols>
    <col min="1" max="1" width="52.8515625" style="47" customWidth="1"/>
    <col min="2" max="3" width="21.28125" style="47" customWidth="1"/>
    <col min="4" max="4" width="22.00390625" style="47" customWidth="1"/>
    <col min="5" max="5" width="21.57421875" style="47" customWidth="1"/>
    <col min="6" max="6" width="8.8515625" style="47" customWidth="1"/>
    <col min="7" max="7" width="10.8515625" style="47" bestFit="1" customWidth="1"/>
    <col min="8" max="16384" width="8.8515625" style="47" customWidth="1"/>
  </cols>
  <sheetData>
    <row r="1" spans="1:5" s="42" customFormat="1" ht="49.5" customHeight="1">
      <c r="A1" s="228" t="s">
        <v>191</v>
      </c>
      <c r="B1" s="228"/>
      <c r="C1" s="228"/>
      <c r="D1" s="228"/>
      <c r="E1" s="228"/>
    </row>
    <row r="2" spans="1:5" s="42" customFormat="1" ht="20.25" customHeight="1">
      <c r="A2" s="229" t="s">
        <v>69</v>
      </c>
      <c r="B2" s="229"/>
      <c r="C2" s="229"/>
      <c r="D2" s="229"/>
      <c r="E2" s="229"/>
    </row>
    <row r="3" spans="1:5" s="42" customFormat="1" ht="17.25" customHeight="1" thickBot="1">
      <c r="A3" s="110"/>
      <c r="B3" s="110"/>
      <c r="C3" s="110"/>
      <c r="D3" s="110"/>
      <c r="E3" s="151" t="s">
        <v>125</v>
      </c>
    </row>
    <row r="4" spans="1:5" s="44" customFormat="1" ht="25.5" customHeight="1">
      <c r="A4" s="230"/>
      <c r="B4" s="232" t="s">
        <v>192</v>
      </c>
      <c r="C4" s="232" t="s">
        <v>193</v>
      </c>
      <c r="D4" s="233" t="s">
        <v>96</v>
      </c>
      <c r="E4" s="234"/>
    </row>
    <row r="5" spans="1:5" s="44" customFormat="1" ht="37.5" customHeight="1">
      <c r="A5" s="231"/>
      <c r="B5" s="222"/>
      <c r="C5" s="222"/>
      <c r="D5" s="114" t="s">
        <v>98</v>
      </c>
      <c r="E5" s="115" t="s">
        <v>2</v>
      </c>
    </row>
    <row r="6" spans="1:7" s="52" customFormat="1" ht="34.5" customHeight="1">
      <c r="A6" s="171" t="s">
        <v>49</v>
      </c>
      <c r="B6" s="172">
        <f>SUM(B7:B15)</f>
        <v>1393</v>
      </c>
      <c r="C6" s="172">
        <f>SUM(C7:C15)</f>
        <v>939</v>
      </c>
      <c r="D6" s="172">
        <f>C6-B6</f>
        <v>-454</v>
      </c>
      <c r="E6" s="173">
        <f>ROUND(C6/B6*100,1)</f>
        <v>67.4</v>
      </c>
      <c r="G6" s="53"/>
    </row>
    <row r="7" spans="1:11" ht="51" customHeight="1">
      <c r="A7" s="116" t="s">
        <v>70</v>
      </c>
      <c r="B7" s="167">
        <v>240</v>
      </c>
      <c r="C7" s="167">
        <v>296</v>
      </c>
      <c r="D7" s="54">
        <f aca="true" t="shared" si="0" ref="D7:D15">C7-B7</f>
        <v>56</v>
      </c>
      <c r="E7" s="117">
        <f aca="true" t="shared" si="1" ref="E7:E15">ROUND(C7/B7*100,1)</f>
        <v>123.3</v>
      </c>
      <c r="G7" s="53"/>
      <c r="H7" s="55"/>
      <c r="K7" s="55"/>
    </row>
    <row r="8" spans="1:11" ht="35.25" customHeight="1">
      <c r="A8" s="116" t="s">
        <v>71</v>
      </c>
      <c r="B8" s="166">
        <v>450</v>
      </c>
      <c r="C8" s="166">
        <v>306</v>
      </c>
      <c r="D8" s="54">
        <f t="shared" si="0"/>
        <v>-144</v>
      </c>
      <c r="E8" s="117">
        <f t="shared" si="1"/>
        <v>68</v>
      </c>
      <c r="G8" s="53"/>
      <c r="H8" s="55"/>
      <c r="K8" s="55"/>
    </row>
    <row r="9" spans="1:11" s="49" customFormat="1" ht="25.5" customHeight="1">
      <c r="A9" s="116" t="s">
        <v>72</v>
      </c>
      <c r="B9" s="166">
        <v>259</v>
      </c>
      <c r="C9" s="166">
        <v>253</v>
      </c>
      <c r="D9" s="54">
        <f t="shared" si="0"/>
        <v>-6</v>
      </c>
      <c r="E9" s="117">
        <f t="shared" si="1"/>
        <v>97.7</v>
      </c>
      <c r="F9" s="47"/>
      <c r="G9" s="53"/>
      <c r="H9" s="55"/>
      <c r="I9" s="47"/>
      <c r="K9" s="55"/>
    </row>
    <row r="10" spans="1:11" ht="36.75" customHeight="1">
      <c r="A10" s="116" t="s">
        <v>73</v>
      </c>
      <c r="B10" s="166">
        <v>30</v>
      </c>
      <c r="C10" s="166">
        <v>16</v>
      </c>
      <c r="D10" s="54">
        <f t="shared" si="0"/>
        <v>-14</v>
      </c>
      <c r="E10" s="117">
        <f t="shared" si="1"/>
        <v>53.3</v>
      </c>
      <c r="G10" s="53"/>
      <c r="H10" s="55"/>
      <c r="K10" s="55"/>
    </row>
    <row r="11" spans="1:11" ht="28.5" customHeight="1">
      <c r="A11" s="116" t="s">
        <v>74</v>
      </c>
      <c r="B11" s="166">
        <v>162</v>
      </c>
      <c r="C11" s="166">
        <v>17</v>
      </c>
      <c r="D11" s="54">
        <f t="shared" si="0"/>
        <v>-145</v>
      </c>
      <c r="E11" s="117">
        <f t="shared" si="1"/>
        <v>10.5</v>
      </c>
      <c r="G11" s="53"/>
      <c r="H11" s="55"/>
      <c r="K11" s="55"/>
    </row>
    <row r="12" spans="1:11" ht="59.25" customHeight="1">
      <c r="A12" s="116" t="s">
        <v>75</v>
      </c>
      <c r="B12" s="166">
        <v>0</v>
      </c>
      <c r="C12" s="166">
        <v>0</v>
      </c>
      <c r="D12" s="54">
        <f t="shared" si="0"/>
        <v>0</v>
      </c>
      <c r="E12" s="117"/>
      <c r="G12" s="53"/>
      <c r="H12" s="55"/>
      <c r="K12" s="55"/>
    </row>
    <row r="13" spans="1:18" ht="30.75" customHeight="1">
      <c r="A13" s="116" t="s">
        <v>76</v>
      </c>
      <c r="B13" s="166">
        <v>23</v>
      </c>
      <c r="C13" s="166">
        <v>9</v>
      </c>
      <c r="D13" s="54">
        <f t="shared" si="0"/>
        <v>-14</v>
      </c>
      <c r="E13" s="117">
        <f t="shared" si="1"/>
        <v>39.1</v>
      </c>
      <c r="G13" s="53"/>
      <c r="H13" s="55"/>
      <c r="K13" s="55"/>
      <c r="R13" s="56"/>
    </row>
    <row r="14" spans="1:18" ht="75" customHeight="1">
      <c r="A14" s="116" t="s">
        <v>77</v>
      </c>
      <c r="B14" s="166">
        <v>160</v>
      </c>
      <c r="C14" s="166">
        <v>20</v>
      </c>
      <c r="D14" s="54">
        <f t="shared" si="0"/>
        <v>-140</v>
      </c>
      <c r="E14" s="117">
        <f t="shared" si="1"/>
        <v>12.5</v>
      </c>
      <c r="G14" s="53"/>
      <c r="H14" s="55"/>
      <c r="K14" s="55"/>
      <c r="R14" s="56"/>
    </row>
    <row r="15" spans="1:18" ht="33" customHeight="1" thickBot="1">
      <c r="A15" s="118" t="s">
        <v>78</v>
      </c>
      <c r="B15" s="166">
        <v>69</v>
      </c>
      <c r="C15" s="166">
        <v>22</v>
      </c>
      <c r="D15" s="201">
        <f t="shared" si="0"/>
        <v>-47</v>
      </c>
      <c r="E15" s="117">
        <f t="shared" si="1"/>
        <v>31.9</v>
      </c>
      <c r="G15" s="53"/>
      <c r="H15" s="55"/>
      <c r="K15" s="55"/>
      <c r="R15" s="56"/>
    </row>
    <row r="16" spans="1:18" ht="12.75">
      <c r="A16" s="51"/>
      <c r="B16" s="51"/>
      <c r="C16" s="51"/>
      <c r="D16" s="51"/>
      <c r="R16" s="56"/>
    </row>
    <row r="17" spans="1:18" ht="12.75">
      <c r="A17" s="51"/>
      <c r="B17" s="51"/>
      <c r="C17" s="51"/>
      <c r="D17" s="51"/>
      <c r="R17" s="56"/>
    </row>
    <row r="18" ht="12.75">
      <c r="R18" s="56"/>
    </row>
    <row r="19" ht="12.75">
      <c r="R19" s="56"/>
    </row>
    <row r="20" ht="12.75">
      <c r="R20" s="56"/>
    </row>
    <row r="21" ht="12.75">
      <c r="R21" s="5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G23" sqref="G23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71093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35" t="s">
        <v>109</v>
      </c>
      <c r="B1" s="235"/>
      <c r="C1" s="235"/>
      <c r="D1" s="235"/>
      <c r="E1" s="235"/>
    </row>
    <row r="2" spans="1:5" ht="27" customHeight="1">
      <c r="A2" s="236" t="s">
        <v>185</v>
      </c>
      <c r="B2" s="236"/>
      <c r="C2" s="236"/>
      <c r="D2" s="236"/>
      <c r="E2" s="236"/>
    </row>
    <row r="3" spans="1:6" ht="23.25" customHeight="1">
      <c r="A3" s="237" t="s">
        <v>0</v>
      </c>
      <c r="B3" s="237" t="s">
        <v>100</v>
      </c>
      <c r="C3" s="237" t="s">
        <v>168</v>
      </c>
      <c r="D3" s="238" t="s">
        <v>1</v>
      </c>
      <c r="E3" s="238"/>
      <c r="F3" s="2"/>
    </row>
    <row r="4" spans="1:6" ht="39.75" customHeight="1">
      <c r="A4" s="237"/>
      <c r="B4" s="237"/>
      <c r="C4" s="237"/>
      <c r="D4" s="41" t="s">
        <v>2</v>
      </c>
      <c r="E4" s="65" t="s">
        <v>107</v>
      </c>
      <c r="F4" s="2"/>
    </row>
    <row r="5" spans="1:6" ht="27.75" customHeight="1">
      <c r="A5" s="66" t="s">
        <v>113</v>
      </c>
      <c r="B5" s="60">
        <v>31480</v>
      </c>
      <c r="C5" s="60">
        <v>31107</v>
      </c>
      <c r="D5" s="58">
        <f aca="true" t="shared" si="0" ref="D5:D19">ROUND(C5/B5*100,1)</f>
        <v>98.8</v>
      </c>
      <c r="E5" s="122">
        <f aca="true" t="shared" si="1" ref="E5:E18">C5-B5</f>
        <v>-373</v>
      </c>
      <c r="F5" s="1" t="s">
        <v>3</v>
      </c>
    </row>
    <row r="6" spans="1:5" ht="24.75" customHeight="1">
      <c r="A6" s="67" t="s">
        <v>4</v>
      </c>
      <c r="B6" s="154">
        <v>11134</v>
      </c>
      <c r="C6" s="154">
        <v>10258</v>
      </c>
      <c r="D6" s="62">
        <f t="shared" si="0"/>
        <v>92.1</v>
      </c>
      <c r="E6" s="123">
        <f t="shared" si="1"/>
        <v>-876</v>
      </c>
    </row>
    <row r="7" spans="1:7" ht="33" customHeight="1">
      <c r="A7" s="66" t="s">
        <v>114</v>
      </c>
      <c r="B7" s="60">
        <v>6203</v>
      </c>
      <c r="C7" s="64">
        <v>7911</v>
      </c>
      <c r="D7" s="58">
        <f t="shared" si="0"/>
        <v>127.5</v>
      </c>
      <c r="E7" s="122">
        <f t="shared" si="1"/>
        <v>1708</v>
      </c>
      <c r="F7" s="3"/>
      <c r="G7" s="4"/>
    </row>
    <row r="8" spans="1:7" ht="31.5">
      <c r="A8" s="68" t="s">
        <v>111</v>
      </c>
      <c r="B8" s="154">
        <v>2303</v>
      </c>
      <c r="C8" s="155">
        <v>2996</v>
      </c>
      <c r="D8" s="58">
        <f t="shared" si="0"/>
        <v>130.1</v>
      </c>
      <c r="E8" s="122">
        <f t="shared" si="1"/>
        <v>693</v>
      </c>
      <c r="F8" s="3"/>
      <c r="G8" s="4"/>
    </row>
    <row r="9" spans="1:7" ht="33" customHeight="1">
      <c r="A9" s="69" t="s">
        <v>5</v>
      </c>
      <c r="B9" s="156">
        <v>37.1</v>
      </c>
      <c r="C9" s="156">
        <v>37.9</v>
      </c>
      <c r="D9" s="242" t="s">
        <v>182</v>
      </c>
      <c r="E9" s="243"/>
      <c r="F9" s="5"/>
      <c r="G9" s="4"/>
    </row>
    <row r="10" spans="1:7" ht="33" customHeight="1">
      <c r="A10" s="67" t="s">
        <v>112</v>
      </c>
      <c r="B10" s="157">
        <v>20</v>
      </c>
      <c r="C10" s="157">
        <v>34</v>
      </c>
      <c r="D10" s="62">
        <f t="shared" si="0"/>
        <v>170</v>
      </c>
      <c r="E10" s="125">
        <f t="shared" si="1"/>
        <v>14</v>
      </c>
      <c r="F10" s="5"/>
      <c r="G10" s="4"/>
    </row>
    <row r="11" spans="1:7" ht="36" customHeight="1">
      <c r="A11" s="67" t="s">
        <v>115</v>
      </c>
      <c r="B11" s="157">
        <v>111</v>
      </c>
      <c r="C11" s="157">
        <v>196</v>
      </c>
      <c r="D11" s="62">
        <f t="shared" si="0"/>
        <v>176.6</v>
      </c>
      <c r="E11" s="125">
        <f t="shared" si="1"/>
        <v>85</v>
      </c>
      <c r="F11" s="5"/>
      <c r="G11" s="4"/>
    </row>
    <row r="12" spans="1:5" ht="33" customHeight="1">
      <c r="A12" s="67" t="s">
        <v>116</v>
      </c>
      <c r="B12" s="124">
        <v>3475</v>
      </c>
      <c r="C12" s="157">
        <v>3720</v>
      </c>
      <c r="D12" s="62">
        <f t="shared" si="0"/>
        <v>107.1</v>
      </c>
      <c r="E12" s="125">
        <f t="shared" si="1"/>
        <v>245</v>
      </c>
    </row>
    <row r="13" spans="1:5" ht="16.5" customHeight="1">
      <c r="A13" s="67" t="s">
        <v>117</v>
      </c>
      <c r="B13" s="124">
        <v>1283</v>
      </c>
      <c r="C13" s="157">
        <v>1904</v>
      </c>
      <c r="D13" s="62">
        <f>ROUND(C13/B13*100,1)</f>
        <v>148.4</v>
      </c>
      <c r="E13" s="125">
        <f>C13-B13</f>
        <v>621</v>
      </c>
    </row>
    <row r="14" spans="1:5" ht="17.25" customHeight="1">
      <c r="A14" s="67" t="s">
        <v>118</v>
      </c>
      <c r="B14" s="124">
        <v>0</v>
      </c>
      <c r="C14" s="157">
        <v>3</v>
      </c>
      <c r="D14" s="62"/>
      <c r="E14" s="125">
        <f>C14-B14</f>
        <v>3</v>
      </c>
    </row>
    <row r="15" spans="1:6" ht="33.75" customHeight="1">
      <c r="A15" s="66" t="s">
        <v>119</v>
      </c>
      <c r="B15" s="158">
        <v>2056</v>
      </c>
      <c r="C15" s="159">
        <v>2284</v>
      </c>
      <c r="D15" s="58">
        <f t="shared" si="0"/>
        <v>111.1</v>
      </c>
      <c r="E15" s="122">
        <f t="shared" si="1"/>
        <v>228</v>
      </c>
      <c r="F15" s="6"/>
    </row>
    <row r="16" spans="1:6" ht="31.5">
      <c r="A16" s="67" t="s">
        <v>120</v>
      </c>
      <c r="B16" s="157">
        <v>2952</v>
      </c>
      <c r="C16" s="157">
        <v>3135</v>
      </c>
      <c r="D16" s="63">
        <f t="shared" si="0"/>
        <v>106.2</v>
      </c>
      <c r="E16" s="122">
        <f t="shared" si="1"/>
        <v>183</v>
      </c>
      <c r="F16" s="7"/>
    </row>
    <row r="17" spans="1:11" ht="15.75">
      <c r="A17" s="66" t="s">
        <v>16</v>
      </c>
      <c r="B17" s="160">
        <v>12330</v>
      </c>
      <c r="C17" s="160">
        <v>12854</v>
      </c>
      <c r="D17" s="58">
        <f t="shared" si="0"/>
        <v>104.2</v>
      </c>
      <c r="E17" s="122">
        <f t="shared" si="1"/>
        <v>524</v>
      </c>
      <c r="F17" s="7"/>
      <c r="K17" s="8"/>
    </row>
    <row r="18" spans="1:6" ht="16.5" customHeight="1">
      <c r="A18" s="67" t="s">
        <v>4</v>
      </c>
      <c r="B18" s="124">
        <v>11502</v>
      </c>
      <c r="C18" s="124">
        <v>11998</v>
      </c>
      <c r="D18" s="62">
        <f t="shared" si="0"/>
        <v>104.3</v>
      </c>
      <c r="E18" s="122">
        <f t="shared" si="1"/>
        <v>496</v>
      </c>
      <c r="F18" s="7"/>
    </row>
    <row r="19" spans="1:6" ht="37.5" customHeight="1">
      <c r="A19" s="66" t="s">
        <v>197</v>
      </c>
      <c r="B19" s="64">
        <v>2581</v>
      </c>
      <c r="C19" s="60">
        <v>3262</v>
      </c>
      <c r="D19" s="62">
        <f t="shared" si="0"/>
        <v>126.4</v>
      </c>
      <c r="E19" s="126">
        <v>681</v>
      </c>
      <c r="F19" s="7"/>
    </row>
    <row r="20" spans="1:5" ht="9" customHeight="1">
      <c r="A20" s="244" t="s">
        <v>172</v>
      </c>
      <c r="B20" s="244"/>
      <c r="C20" s="244"/>
      <c r="D20" s="244"/>
      <c r="E20" s="244"/>
    </row>
    <row r="21" spans="1:5" ht="21.75" customHeight="1">
      <c r="A21" s="245"/>
      <c r="B21" s="245"/>
      <c r="C21" s="245"/>
      <c r="D21" s="245"/>
      <c r="E21" s="245"/>
    </row>
    <row r="22" spans="1:5" ht="24" customHeight="1">
      <c r="A22" s="237" t="s">
        <v>0</v>
      </c>
      <c r="B22" s="246" t="s">
        <v>100</v>
      </c>
      <c r="C22" s="246" t="s">
        <v>164</v>
      </c>
      <c r="D22" s="247" t="s">
        <v>1</v>
      </c>
      <c r="E22" s="248"/>
    </row>
    <row r="23" spans="1:5" ht="48.75" customHeight="1">
      <c r="A23" s="237"/>
      <c r="B23" s="246"/>
      <c r="C23" s="246"/>
      <c r="D23" s="41" t="s">
        <v>2</v>
      </c>
      <c r="E23" s="57" t="s">
        <v>108</v>
      </c>
    </row>
    <row r="24" spans="1:8" ht="26.25" customHeight="1">
      <c r="A24" s="66" t="s">
        <v>121</v>
      </c>
      <c r="B24" s="64">
        <v>23476</v>
      </c>
      <c r="C24" s="60">
        <v>22056</v>
      </c>
      <c r="D24" s="58">
        <f>ROUND(C24/B24*100,1)</f>
        <v>94</v>
      </c>
      <c r="E24" s="122">
        <f>C24-B24</f>
        <v>-1420</v>
      </c>
      <c r="G24" s="9"/>
      <c r="H24" s="9"/>
    </row>
    <row r="25" spans="1:5" ht="31.5">
      <c r="A25" s="66" t="s">
        <v>122</v>
      </c>
      <c r="B25" s="64">
        <v>21123</v>
      </c>
      <c r="C25" s="60">
        <v>19954</v>
      </c>
      <c r="D25" s="58">
        <f>ROUND(C25/B25*100,1)</f>
        <v>94.5</v>
      </c>
      <c r="E25" s="122">
        <f>C25-B25</f>
        <v>-1169</v>
      </c>
    </row>
    <row r="26" spans="1:5" ht="24" customHeight="1">
      <c r="A26" s="66" t="s">
        <v>123</v>
      </c>
      <c r="B26" s="60">
        <v>5462</v>
      </c>
      <c r="C26" s="60">
        <v>4160</v>
      </c>
      <c r="D26" s="58">
        <f>ROUND(C26/B26*100,1)</f>
        <v>76.2</v>
      </c>
      <c r="E26" s="41">
        <f>C26-B26</f>
        <v>-1302</v>
      </c>
    </row>
    <row r="27" spans="1:5" ht="34.5" customHeight="1">
      <c r="A27" s="66" t="s">
        <v>124</v>
      </c>
      <c r="B27" s="60">
        <v>1323</v>
      </c>
      <c r="C27" s="60">
        <v>1010</v>
      </c>
      <c r="D27" s="58">
        <f>ROUND(C27/B27*100,1)</f>
        <v>76.3</v>
      </c>
      <c r="E27" s="41">
        <f>C27-B27</f>
        <v>-313</v>
      </c>
    </row>
    <row r="28" spans="1:10" ht="24.75" customHeight="1">
      <c r="A28" s="70" t="s">
        <v>7</v>
      </c>
      <c r="B28" s="60">
        <v>4429</v>
      </c>
      <c r="C28" s="60">
        <v>5390</v>
      </c>
      <c r="D28" s="59">
        <f>ROUND(C28/B28*100,1)</f>
        <v>121.7</v>
      </c>
      <c r="E28" s="61" t="s">
        <v>183</v>
      </c>
      <c r="F28" s="7"/>
      <c r="G28" s="7"/>
      <c r="I28" s="7"/>
      <c r="J28" s="10"/>
    </row>
    <row r="29" spans="1:5" ht="24.75" customHeight="1">
      <c r="A29" s="66" t="s">
        <v>8</v>
      </c>
      <c r="B29" s="161">
        <v>4</v>
      </c>
      <c r="C29" s="161">
        <v>5</v>
      </c>
      <c r="D29" s="239" t="s">
        <v>184</v>
      </c>
      <c r="E29" s="240"/>
    </row>
    <row r="30" spans="1:5" ht="33" customHeight="1">
      <c r="A30" s="241"/>
      <c r="B30" s="241"/>
      <c r="C30" s="241"/>
      <c r="D30" s="241"/>
      <c r="E30" s="241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P41"/>
  <sheetViews>
    <sheetView view="pageBreakPreview" zoomScale="84" zoomScaleNormal="66" zoomScaleSheetLayoutView="84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2" sqref="Y2:AJ2"/>
    </sheetView>
  </sheetViews>
  <sheetFormatPr defaultColWidth="9.140625" defaultRowHeight="15"/>
  <cols>
    <col min="1" max="1" width="20.140625" style="14" customWidth="1"/>
    <col min="2" max="2" width="10.140625" style="14" customWidth="1"/>
    <col min="3" max="3" width="9.57421875" style="14" customWidth="1"/>
    <col min="4" max="4" width="6.00390625" style="14" customWidth="1"/>
    <col min="5" max="5" width="8.140625" style="14" customWidth="1"/>
    <col min="6" max="7" width="8.28125" style="14" customWidth="1"/>
    <col min="8" max="8" width="6.421875" style="14" customWidth="1"/>
    <col min="9" max="9" width="8.28125" style="14" customWidth="1"/>
    <col min="10" max="10" width="8.7109375" style="14" customWidth="1"/>
    <col min="11" max="11" width="8.8515625" style="14" customWidth="1"/>
    <col min="12" max="12" width="7.421875" style="14" customWidth="1"/>
    <col min="13" max="13" width="7.8515625" style="14" customWidth="1"/>
    <col min="14" max="14" width="9.421875" style="14" customWidth="1"/>
    <col min="15" max="15" width="9.8515625" style="14" customWidth="1"/>
    <col min="16" max="16" width="8.8515625" style="14" customWidth="1"/>
    <col min="17" max="20" width="7.140625" style="14" customWidth="1"/>
    <col min="21" max="21" width="7.57421875" style="14" customWidth="1"/>
    <col min="22" max="22" width="7.28125" style="14" customWidth="1"/>
    <col min="23" max="23" width="7.140625" style="14" customWidth="1"/>
    <col min="24" max="24" width="6.8515625" style="14" customWidth="1"/>
    <col min="25" max="25" width="8.7109375" style="14" customWidth="1"/>
    <col min="26" max="26" width="9.140625" style="14" customWidth="1"/>
    <col min="27" max="27" width="6.421875" style="14" customWidth="1"/>
    <col min="28" max="28" width="8.421875" style="14" customWidth="1"/>
    <col min="29" max="29" width="9.421875" style="14" customWidth="1"/>
    <col min="30" max="30" width="8.7109375" style="14" customWidth="1"/>
    <col min="31" max="31" width="6.28125" style="14" customWidth="1"/>
    <col min="32" max="33" width="8.8515625" style="14" customWidth="1"/>
    <col min="34" max="34" width="9.28125" style="14" customWidth="1"/>
    <col min="35" max="35" width="8.421875" style="14" customWidth="1"/>
    <col min="36" max="36" width="8.7109375" style="14" customWidth="1"/>
    <col min="37" max="37" width="8.57421875" style="14" customWidth="1"/>
    <col min="38" max="38" width="8.421875" style="14" customWidth="1"/>
    <col min="39" max="39" width="7.421875" style="14" customWidth="1"/>
    <col min="40" max="41" width="8.421875" style="14" customWidth="1"/>
    <col min="42" max="42" width="8.28125" style="14" customWidth="1"/>
    <col min="43" max="43" width="7.421875" style="14" customWidth="1"/>
    <col min="44" max="44" width="6.57421875" style="14" customWidth="1"/>
    <col min="45" max="45" width="10.421875" style="14" customWidth="1"/>
    <col min="46" max="46" width="10.00390625" style="14" customWidth="1"/>
    <col min="47" max="47" width="6.7109375" style="14" customWidth="1"/>
    <col min="48" max="48" width="7.421875" style="14" customWidth="1"/>
    <col min="49" max="49" width="8.421875" style="14" customWidth="1"/>
    <col min="50" max="50" width="9.00390625" style="14" customWidth="1"/>
    <col min="51" max="51" width="6.00390625" style="14" customWidth="1"/>
    <col min="52" max="52" width="7.421875" style="14" customWidth="1"/>
    <col min="53" max="53" width="8.7109375" style="14" customWidth="1"/>
    <col min="54" max="54" width="8.57421875" style="14" customWidth="1"/>
    <col min="55" max="55" width="6.421875" style="14" customWidth="1"/>
    <col min="56" max="56" width="7.57421875" style="14" customWidth="1"/>
    <col min="57" max="57" width="8.28125" style="14" customWidth="1"/>
    <col min="58" max="58" width="7.421875" style="14" customWidth="1"/>
    <col min="59" max="59" width="5.8515625" style="14" customWidth="1"/>
    <col min="60" max="60" width="7.140625" style="14" customWidth="1"/>
    <col min="61" max="61" width="7.8515625" style="14" customWidth="1"/>
    <col min="62" max="62" width="7.421875" style="14" customWidth="1"/>
    <col min="63" max="63" width="7.8515625" style="14" customWidth="1"/>
    <col min="64" max="64" width="7.140625" style="14" customWidth="1"/>
    <col min="65" max="65" width="6.421875" style="14" customWidth="1"/>
    <col min="66" max="66" width="6.57421875" style="14" customWidth="1"/>
    <col min="67" max="67" width="6.7109375" style="14" customWidth="1"/>
    <col min="68" max="68" width="6.421875" style="14" customWidth="1"/>
    <col min="69" max="16384" width="9.140625" style="14" customWidth="1"/>
  </cols>
  <sheetData>
    <row r="1" spans="1:60" ht="21.75" customHeight="1">
      <c r="A1" s="11"/>
      <c r="B1" s="249" t="s">
        <v>9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3"/>
      <c r="AP1" s="13"/>
      <c r="AQ1" s="13"/>
      <c r="AR1" s="13"/>
      <c r="AS1" s="13"/>
      <c r="AT1" s="13"/>
      <c r="AU1" s="13"/>
      <c r="AW1" s="15"/>
      <c r="AY1" s="15"/>
      <c r="AZ1" s="15"/>
      <c r="BB1" s="16"/>
      <c r="BG1" s="16"/>
      <c r="BH1" s="16"/>
    </row>
    <row r="2" spans="1:67" ht="21.75" customHeight="1">
      <c r="A2" s="17"/>
      <c r="B2" s="250" t="s">
        <v>174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6"/>
      <c r="AP2" s="19"/>
      <c r="AQ2" s="16" t="s">
        <v>10</v>
      </c>
      <c r="AR2" s="19"/>
      <c r="AS2" s="19"/>
      <c r="AU2" s="19"/>
      <c r="AV2" s="19"/>
      <c r="AW2" s="20"/>
      <c r="AX2" s="20"/>
      <c r="AY2" s="20"/>
      <c r="AZ2" s="20"/>
      <c r="BA2" s="20"/>
      <c r="BB2" s="16"/>
      <c r="BE2" s="16"/>
      <c r="BK2" s="16"/>
      <c r="BO2" s="16" t="s">
        <v>10</v>
      </c>
    </row>
    <row r="3" spans="1:68" ht="11.25" customHeight="1">
      <c r="A3" s="272"/>
      <c r="B3" s="271" t="s">
        <v>101</v>
      </c>
      <c r="C3" s="271"/>
      <c r="D3" s="271"/>
      <c r="E3" s="271"/>
      <c r="F3" s="251" t="s">
        <v>102</v>
      </c>
      <c r="G3" s="252"/>
      <c r="H3" s="252"/>
      <c r="I3" s="253"/>
      <c r="J3" s="251" t="s">
        <v>11</v>
      </c>
      <c r="K3" s="252"/>
      <c r="L3" s="252"/>
      <c r="M3" s="253"/>
      <c r="N3" s="251" t="s">
        <v>103</v>
      </c>
      <c r="O3" s="252"/>
      <c r="P3" s="252"/>
      <c r="Q3" s="253"/>
      <c r="R3" s="251" t="s">
        <v>170</v>
      </c>
      <c r="S3" s="252"/>
      <c r="T3" s="253"/>
      <c r="U3" s="251" t="s">
        <v>12</v>
      </c>
      <c r="V3" s="252"/>
      <c r="W3" s="252"/>
      <c r="X3" s="253"/>
      <c r="Y3" s="251" t="s">
        <v>13</v>
      </c>
      <c r="Z3" s="252"/>
      <c r="AA3" s="252"/>
      <c r="AB3" s="253"/>
      <c r="AC3" s="277" t="s">
        <v>104</v>
      </c>
      <c r="AD3" s="278"/>
      <c r="AE3" s="278"/>
      <c r="AF3" s="278"/>
      <c r="AG3" s="278"/>
      <c r="AH3" s="278"/>
      <c r="AI3" s="278"/>
      <c r="AJ3" s="279"/>
      <c r="AK3" s="251" t="s">
        <v>14</v>
      </c>
      <c r="AL3" s="252"/>
      <c r="AM3" s="252"/>
      <c r="AN3" s="253"/>
      <c r="AO3" s="276" t="s">
        <v>15</v>
      </c>
      <c r="AP3" s="276"/>
      <c r="AQ3" s="276"/>
      <c r="AR3" s="276"/>
      <c r="AS3" s="271" t="s">
        <v>16</v>
      </c>
      <c r="AT3" s="271"/>
      <c r="AU3" s="271"/>
      <c r="AV3" s="271"/>
      <c r="AW3" s="251" t="s">
        <v>17</v>
      </c>
      <c r="AX3" s="252"/>
      <c r="AY3" s="252"/>
      <c r="AZ3" s="253"/>
      <c r="BA3" s="271" t="s">
        <v>18</v>
      </c>
      <c r="BB3" s="271"/>
      <c r="BC3" s="271"/>
      <c r="BD3" s="271"/>
      <c r="BE3" s="280" t="s">
        <v>128</v>
      </c>
      <c r="BF3" s="281"/>
      <c r="BG3" s="282"/>
      <c r="BH3" s="251" t="s">
        <v>132</v>
      </c>
      <c r="BI3" s="252"/>
      <c r="BJ3" s="252"/>
      <c r="BK3" s="252"/>
      <c r="BL3" s="252"/>
      <c r="BM3" s="251" t="s">
        <v>7</v>
      </c>
      <c r="BN3" s="252"/>
      <c r="BO3" s="252"/>
      <c r="BP3" s="253"/>
    </row>
    <row r="4" spans="1:68" ht="38.25" customHeight="1">
      <c r="A4" s="273"/>
      <c r="B4" s="271"/>
      <c r="C4" s="271"/>
      <c r="D4" s="271"/>
      <c r="E4" s="271"/>
      <c r="F4" s="254"/>
      <c r="G4" s="255"/>
      <c r="H4" s="255"/>
      <c r="I4" s="256"/>
      <c r="J4" s="254"/>
      <c r="K4" s="255"/>
      <c r="L4" s="255"/>
      <c r="M4" s="256"/>
      <c r="N4" s="254"/>
      <c r="O4" s="255"/>
      <c r="P4" s="255"/>
      <c r="Q4" s="256"/>
      <c r="R4" s="254"/>
      <c r="S4" s="255"/>
      <c r="T4" s="256"/>
      <c r="U4" s="254"/>
      <c r="V4" s="255"/>
      <c r="W4" s="255"/>
      <c r="X4" s="256"/>
      <c r="Y4" s="254"/>
      <c r="Z4" s="255"/>
      <c r="AA4" s="255"/>
      <c r="AB4" s="256"/>
      <c r="AC4" s="279" t="s">
        <v>105</v>
      </c>
      <c r="AD4" s="271"/>
      <c r="AE4" s="271"/>
      <c r="AF4" s="271"/>
      <c r="AG4" s="251" t="s">
        <v>106</v>
      </c>
      <c r="AH4" s="252"/>
      <c r="AI4" s="252"/>
      <c r="AJ4" s="253"/>
      <c r="AK4" s="254"/>
      <c r="AL4" s="255"/>
      <c r="AM4" s="255"/>
      <c r="AN4" s="256"/>
      <c r="AO4" s="276"/>
      <c r="AP4" s="276"/>
      <c r="AQ4" s="276"/>
      <c r="AR4" s="276"/>
      <c r="AS4" s="271"/>
      <c r="AT4" s="271"/>
      <c r="AU4" s="271"/>
      <c r="AV4" s="271"/>
      <c r="AW4" s="254"/>
      <c r="AX4" s="255"/>
      <c r="AY4" s="255"/>
      <c r="AZ4" s="256"/>
      <c r="BA4" s="271"/>
      <c r="BB4" s="271"/>
      <c r="BC4" s="271"/>
      <c r="BD4" s="271"/>
      <c r="BE4" s="283"/>
      <c r="BF4" s="284"/>
      <c r="BG4" s="285"/>
      <c r="BH4" s="257"/>
      <c r="BI4" s="258"/>
      <c r="BJ4" s="258"/>
      <c r="BK4" s="258"/>
      <c r="BL4" s="258"/>
      <c r="BM4" s="254"/>
      <c r="BN4" s="255"/>
      <c r="BO4" s="255"/>
      <c r="BP4" s="256"/>
    </row>
    <row r="5" spans="1:68" ht="33" customHeight="1">
      <c r="A5" s="273"/>
      <c r="B5" s="275"/>
      <c r="C5" s="275"/>
      <c r="D5" s="275"/>
      <c r="E5" s="275"/>
      <c r="F5" s="254"/>
      <c r="G5" s="255"/>
      <c r="H5" s="255"/>
      <c r="I5" s="256"/>
      <c r="J5" s="257"/>
      <c r="K5" s="258"/>
      <c r="L5" s="258"/>
      <c r="M5" s="259"/>
      <c r="N5" s="257"/>
      <c r="O5" s="258"/>
      <c r="P5" s="258"/>
      <c r="Q5" s="259"/>
      <c r="R5" s="257"/>
      <c r="S5" s="258"/>
      <c r="T5" s="259"/>
      <c r="U5" s="257"/>
      <c r="V5" s="258"/>
      <c r="W5" s="258"/>
      <c r="X5" s="259"/>
      <c r="Y5" s="257"/>
      <c r="Z5" s="258"/>
      <c r="AA5" s="258"/>
      <c r="AB5" s="259"/>
      <c r="AC5" s="279"/>
      <c r="AD5" s="271"/>
      <c r="AE5" s="271"/>
      <c r="AF5" s="271"/>
      <c r="AG5" s="257"/>
      <c r="AH5" s="258"/>
      <c r="AI5" s="258"/>
      <c r="AJ5" s="259"/>
      <c r="AK5" s="257"/>
      <c r="AL5" s="258"/>
      <c r="AM5" s="258"/>
      <c r="AN5" s="259"/>
      <c r="AO5" s="276"/>
      <c r="AP5" s="276"/>
      <c r="AQ5" s="276"/>
      <c r="AR5" s="276"/>
      <c r="AS5" s="271"/>
      <c r="AT5" s="271"/>
      <c r="AU5" s="271"/>
      <c r="AV5" s="271"/>
      <c r="AW5" s="257"/>
      <c r="AX5" s="258"/>
      <c r="AY5" s="258"/>
      <c r="AZ5" s="259"/>
      <c r="BA5" s="271"/>
      <c r="BB5" s="271"/>
      <c r="BC5" s="271"/>
      <c r="BD5" s="271"/>
      <c r="BE5" s="286"/>
      <c r="BF5" s="287"/>
      <c r="BG5" s="288"/>
      <c r="BH5" s="277" t="s">
        <v>131</v>
      </c>
      <c r="BI5" s="278"/>
      <c r="BJ5" s="278"/>
      <c r="BK5" s="279"/>
      <c r="BL5" s="197" t="s">
        <v>165</v>
      </c>
      <c r="BM5" s="257"/>
      <c r="BN5" s="258"/>
      <c r="BO5" s="258"/>
      <c r="BP5" s="259"/>
    </row>
    <row r="6" spans="1:68" ht="35.25" customHeight="1">
      <c r="A6" s="273"/>
      <c r="B6" s="261">
        <v>2018</v>
      </c>
      <c r="C6" s="262">
        <v>2019</v>
      </c>
      <c r="D6" s="260" t="s">
        <v>19</v>
      </c>
      <c r="E6" s="260"/>
      <c r="F6" s="261">
        <v>2018</v>
      </c>
      <c r="G6" s="262">
        <v>2019</v>
      </c>
      <c r="H6" s="260" t="s">
        <v>19</v>
      </c>
      <c r="I6" s="260"/>
      <c r="J6" s="261">
        <v>2018</v>
      </c>
      <c r="K6" s="262">
        <v>2019</v>
      </c>
      <c r="L6" s="264" t="s">
        <v>19</v>
      </c>
      <c r="M6" s="265"/>
      <c r="N6" s="261">
        <v>2018</v>
      </c>
      <c r="O6" s="262">
        <v>2019</v>
      </c>
      <c r="P6" s="260" t="s">
        <v>19</v>
      </c>
      <c r="Q6" s="260"/>
      <c r="R6" s="261">
        <v>2018</v>
      </c>
      <c r="S6" s="262">
        <v>2019</v>
      </c>
      <c r="T6" s="269" t="s">
        <v>171</v>
      </c>
      <c r="U6" s="262">
        <v>2018</v>
      </c>
      <c r="V6" s="262">
        <v>2019</v>
      </c>
      <c r="W6" s="268" t="s">
        <v>19</v>
      </c>
      <c r="X6" s="268"/>
      <c r="Y6" s="261">
        <v>2018</v>
      </c>
      <c r="Z6" s="262">
        <v>2019</v>
      </c>
      <c r="AA6" s="260" t="s">
        <v>19</v>
      </c>
      <c r="AB6" s="260"/>
      <c r="AC6" s="261">
        <v>2018</v>
      </c>
      <c r="AD6" s="262">
        <v>2019</v>
      </c>
      <c r="AE6" s="260" t="s">
        <v>19</v>
      </c>
      <c r="AF6" s="260"/>
      <c r="AG6" s="261">
        <v>2018</v>
      </c>
      <c r="AH6" s="262">
        <v>2019</v>
      </c>
      <c r="AI6" s="260" t="s">
        <v>19</v>
      </c>
      <c r="AJ6" s="260"/>
      <c r="AK6" s="261">
        <v>2018</v>
      </c>
      <c r="AL6" s="262">
        <v>2019</v>
      </c>
      <c r="AM6" s="260" t="s">
        <v>19</v>
      </c>
      <c r="AN6" s="260"/>
      <c r="AO6" s="261">
        <v>2018</v>
      </c>
      <c r="AP6" s="262">
        <v>2019</v>
      </c>
      <c r="AQ6" s="260" t="s">
        <v>19</v>
      </c>
      <c r="AR6" s="260"/>
      <c r="AS6" s="260" t="s">
        <v>20</v>
      </c>
      <c r="AT6" s="260"/>
      <c r="AU6" s="260" t="s">
        <v>19</v>
      </c>
      <c r="AV6" s="260"/>
      <c r="AW6" s="261">
        <v>2018</v>
      </c>
      <c r="AX6" s="262">
        <v>2019</v>
      </c>
      <c r="AY6" s="260" t="s">
        <v>19</v>
      </c>
      <c r="AZ6" s="260"/>
      <c r="BA6" s="261">
        <v>2018</v>
      </c>
      <c r="BB6" s="262">
        <v>2019</v>
      </c>
      <c r="BC6" s="260" t="s">
        <v>19</v>
      </c>
      <c r="BD6" s="260"/>
      <c r="BE6" s="261">
        <v>2018</v>
      </c>
      <c r="BF6" s="262">
        <v>2019</v>
      </c>
      <c r="BG6" s="289" t="s">
        <v>21</v>
      </c>
      <c r="BH6" s="261">
        <v>2018</v>
      </c>
      <c r="BI6" s="262">
        <v>2019</v>
      </c>
      <c r="BJ6" s="260" t="s">
        <v>19</v>
      </c>
      <c r="BK6" s="260"/>
      <c r="BL6" s="262">
        <v>2019</v>
      </c>
      <c r="BM6" s="261">
        <v>2018</v>
      </c>
      <c r="BN6" s="262">
        <v>2019</v>
      </c>
      <c r="BO6" s="266" t="s">
        <v>19</v>
      </c>
      <c r="BP6" s="267"/>
    </row>
    <row r="7" spans="1:68" s="24" customFormat="1" ht="18.75" customHeight="1">
      <c r="A7" s="274"/>
      <c r="B7" s="261"/>
      <c r="C7" s="263"/>
      <c r="D7" s="21" t="s">
        <v>2</v>
      </c>
      <c r="E7" s="21" t="s">
        <v>21</v>
      </c>
      <c r="F7" s="261"/>
      <c r="G7" s="263"/>
      <c r="H7" s="21" t="s">
        <v>2</v>
      </c>
      <c r="I7" s="21" t="s">
        <v>21</v>
      </c>
      <c r="J7" s="261"/>
      <c r="K7" s="263"/>
      <c r="L7" s="21" t="s">
        <v>2</v>
      </c>
      <c r="M7" s="21" t="s">
        <v>21</v>
      </c>
      <c r="N7" s="261"/>
      <c r="O7" s="263"/>
      <c r="P7" s="21" t="s">
        <v>2</v>
      </c>
      <c r="Q7" s="21" t="s">
        <v>21</v>
      </c>
      <c r="R7" s="261"/>
      <c r="S7" s="263"/>
      <c r="T7" s="270"/>
      <c r="U7" s="263"/>
      <c r="V7" s="263"/>
      <c r="W7" s="22" t="s">
        <v>2</v>
      </c>
      <c r="X7" s="22" t="s">
        <v>21</v>
      </c>
      <c r="Y7" s="261"/>
      <c r="Z7" s="263"/>
      <c r="AA7" s="21" t="s">
        <v>2</v>
      </c>
      <c r="AB7" s="21" t="s">
        <v>21</v>
      </c>
      <c r="AC7" s="261"/>
      <c r="AD7" s="263"/>
      <c r="AE7" s="21" t="s">
        <v>2</v>
      </c>
      <c r="AF7" s="21" t="s">
        <v>21</v>
      </c>
      <c r="AG7" s="261"/>
      <c r="AH7" s="263"/>
      <c r="AI7" s="21" t="s">
        <v>2</v>
      </c>
      <c r="AJ7" s="21" t="s">
        <v>21</v>
      </c>
      <c r="AK7" s="261"/>
      <c r="AL7" s="263"/>
      <c r="AM7" s="21" t="s">
        <v>2</v>
      </c>
      <c r="AN7" s="21" t="s">
        <v>21</v>
      </c>
      <c r="AO7" s="261"/>
      <c r="AP7" s="263"/>
      <c r="AQ7" s="21" t="s">
        <v>2</v>
      </c>
      <c r="AR7" s="21" t="s">
        <v>21</v>
      </c>
      <c r="AS7" s="202">
        <v>2018</v>
      </c>
      <c r="AT7" s="202">
        <v>2019</v>
      </c>
      <c r="AU7" s="21" t="s">
        <v>2</v>
      </c>
      <c r="AV7" s="21" t="s">
        <v>21</v>
      </c>
      <c r="AW7" s="261"/>
      <c r="AX7" s="263"/>
      <c r="AY7" s="21" t="s">
        <v>2</v>
      </c>
      <c r="AZ7" s="21" t="s">
        <v>21</v>
      </c>
      <c r="BA7" s="261"/>
      <c r="BB7" s="263"/>
      <c r="BC7" s="21" t="s">
        <v>2</v>
      </c>
      <c r="BD7" s="21" t="s">
        <v>21</v>
      </c>
      <c r="BE7" s="261"/>
      <c r="BF7" s="263"/>
      <c r="BG7" s="289"/>
      <c r="BH7" s="261"/>
      <c r="BI7" s="263"/>
      <c r="BJ7" s="21" t="s">
        <v>2</v>
      </c>
      <c r="BK7" s="21" t="s">
        <v>21</v>
      </c>
      <c r="BL7" s="263"/>
      <c r="BM7" s="261"/>
      <c r="BN7" s="263"/>
      <c r="BO7" s="23" t="s">
        <v>2</v>
      </c>
      <c r="BP7" s="23" t="s">
        <v>21</v>
      </c>
    </row>
    <row r="8" spans="1:68" ht="12.75" customHeight="1">
      <c r="A8" s="25" t="s">
        <v>22</v>
      </c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  <c r="P8" s="25">
        <v>15</v>
      </c>
      <c r="Q8" s="25">
        <v>16</v>
      </c>
      <c r="R8" s="25">
        <v>17</v>
      </c>
      <c r="S8" s="25">
        <v>18</v>
      </c>
      <c r="T8" s="25">
        <v>19</v>
      </c>
      <c r="U8" s="25">
        <v>17</v>
      </c>
      <c r="V8" s="25">
        <v>18</v>
      </c>
      <c r="W8" s="25">
        <v>19</v>
      </c>
      <c r="X8" s="25">
        <v>20</v>
      </c>
      <c r="Y8" s="25">
        <v>21</v>
      </c>
      <c r="Z8" s="25">
        <v>22</v>
      </c>
      <c r="AA8" s="25">
        <v>23</v>
      </c>
      <c r="AB8" s="25">
        <v>24</v>
      </c>
      <c r="AC8" s="25">
        <v>25</v>
      </c>
      <c r="AD8" s="25">
        <v>26</v>
      </c>
      <c r="AE8" s="25">
        <v>27</v>
      </c>
      <c r="AF8" s="25">
        <v>28</v>
      </c>
      <c r="AG8" s="25">
        <v>29</v>
      </c>
      <c r="AH8" s="25">
        <v>30</v>
      </c>
      <c r="AI8" s="25">
        <v>31</v>
      </c>
      <c r="AJ8" s="25">
        <v>32</v>
      </c>
      <c r="AK8" s="25">
        <v>33</v>
      </c>
      <c r="AL8" s="25">
        <v>34</v>
      </c>
      <c r="AM8" s="25">
        <v>35</v>
      </c>
      <c r="AN8" s="25">
        <v>36</v>
      </c>
      <c r="AO8" s="25">
        <v>37</v>
      </c>
      <c r="AP8" s="25">
        <v>38</v>
      </c>
      <c r="AQ8" s="25">
        <v>39</v>
      </c>
      <c r="AR8" s="25">
        <v>40</v>
      </c>
      <c r="AS8" s="25">
        <v>41</v>
      </c>
      <c r="AT8" s="25">
        <v>42</v>
      </c>
      <c r="AU8" s="25">
        <v>43</v>
      </c>
      <c r="AV8" s="25">
        <v>44</v>
      </c>
      <c r="AW8" s="25">
        <v>45</v>
      </c>
      <c r="AX8" s="25">
        <v>46</v>
      </c>
      <c r="AY8" s="25">
        <v>47</v>
      </c>
      <c r="AZ8" s="25">
        <v>48</v>
      </c>
      <c r="BA8" s="25">
        <v>49</v>
      </c>
      <c r="BB8" s="25">
        <v>50</v>
      </c>
      <c r="BC8" s="25">
        <v>51</v>
      </c>
      <c r="BD8" s="25">
        <v>52</v>
      </c>
      <c r="BE8" s="25">
        <v>53</v>
      </c>
      <c r="BF8" s="25">
        <v>54</v>
      </c>
      <c r="BG8" s="25">
        <v>55</v>
      </c>
      <c r="BH8" s="25">
        <v>56</v>
      </c>
      <c r="BI8" s="25">
        <v>57</v>
      </c>
      <c r="BJ8" s="25">
        <v>58</v>
      </c>
      <c r="BK8" s="25">
        <v>59</v>
      </c>
      <c r="BL8" s="168">
        <v>61</v>
      </c>
      <c r="BM8" s="25">
        <v>64</v>
      </c>
      <c r="BN8" s="25">
        <v>65</v>
      </c>
      <c r="BO8" s="198">
        <v>67</v>
      </c>
      <c r="BP8" s="169">
        <v>68</v>
      </c>
    </row>
    <row r="9" spans="1:68" s="121" customFormat="1" ht="34.5" customHeight="1">
      <c r="A9" s="174" t="s">
        <v>23</v>
      </c>
      <c r="B9" s="175">
        <v>524349</v>
      </c>
      <c r="C9" s="175">
        <v>505613</v>
      </c>
      <c r="D9" s="176">
        <v>96.42680733633514</v>
      </c>
      <c r="E9" s="175">
        <v>-18736</v>
      </c>
      <c r="F9" s="175">
        <v>169955</v>
      </c>
      <c r="G9" s="175">
        <v>163961</v>
      </c>
      <c r="H9" s="176">
        <v>96.47318407813833</v>
      </c>
      <c r="I9" s="175">
        <v>-5994</v>
      </c>
      <c r="J9" s="175">
        <v>176511</v>
      </c>
      <c r="K9" s="175">
        <v>196804</v>
      </c>
      <c r="L9" s="176">
        <v>111.49673391460023</v>
      </c>
      <c r="M9" s="175">
        <v>20293</v>
      </c>
      <c r="N9" s="175">
        <v>94510</v>
      </c>
      <c r="O9" s="175">
        <v>103577</v>
      </c>
      <c r="P9" s="178">
        <v>109.59369378901704</v>
      </c>
      <c r="Q9" s="175">
        <v>9067</v>
      </c>
      <c r="R9" s="179">
        <v>53.5</v>
      </c>
      <c r="S9" s="179">
        <v>52.6</v>
      </c>
      <c r="T9" s="179">
        <v>-0.8999999999999986</v>
      </c>
      <c r="U9" s="175">
        <v>58280</v>
      </c>
      <c r="V9" s="175">
        <v>63112</v>
      </c>
      <c r="W9" s="179">
        <v>108.29100892244337</v>
      </c>
      <c r="X9" s="180">
        <v>4832</v>
      </c>
      <c r="Y9" s="177">
        <v>717907</v>
      </c>
      <c r="Z9" s="177">
        <v>782498</v>
      </c>
      <c r="AA9" s="191">
        <f>Z9/Y9*100</f>
        <v>108.99712636873578</v>
      </c>
      <c r="AB9" s="180">
        <f>Z9-Y9</f>
        <v>64591</v>
      </c>
      <c r="AC9" s="177">
        <v>432396</v>
      </c>
      <c r="AD9" s="177">
        <v>412593</v>
      </c>
      <c r="AE9" s="179">
        <f>AD9/AC9*100</f>
        <v>95.42017039935614</v>
      </c>
      <c r="AF9" s="180">
        <f>AD9-AC9</f>
        <v>-19803</v>
      </c>
      <c r="AG9" s="177">
        <v>147265</v>
      </c>
      <c r="AH9" s="177">
        <v>211095</v>
      </c>
      <c r="AI9" s="179">
        <f>AH9/AG9*100</f>
        <v>143.34363222761687</v>
      </c>
      <c r="AJ9" s="180">
        <f>AH9-AG9</f>
        <v>63830</v>
      </c>
      <c r="AK9" s="175">
        <v>52325</v>
      </c>
      <c r="AL9" s="175">
        <v>56448</v>
      </c>
      <c r="AM9" s="178">
        <v>107.87959866220736</v>
      </c>
      <c r="AN9" s="175">
        <v>4123</v>
      </c>
      <c r="AO9" s="181">
        <v>80528</v>
      </c>
      <c r="AP9" s="181">
        <v>86281</v>
      </c>
      <c r="AQ9" s="182">
        <v>107.1</v>
      </c>
      <c r="AR9" s="183">
        <v>5753</v>
      </c>
      <c r="AS9" s="175">
        <v>326364</v>
      </c>
      <c r="AT9" s="175">
        <v>358464</v>
      </c>
      <c r="AU9" s="178">
        <v>109.8</v>
      </c>
      <c r="AV9" s="177">
        <v>32100</v>
      </c>
      <c r="AW9" s="175">
        <v>366881</v>
      </c>
      <c r="AX9" s="175">
        <v>340728</v>
      </c>
      <c r="AY9" s="178">
        <v>92.87153055077805</v>
      </c>
      <c r="AZ9" s="177">
        <v>-26153</v>
      </c>
      <c r="BA9" s="175">
        <v>300199</v>
      </c>
      <c r="BB9" s="175">
        <v>282578</v>
      </c>
      <c r="BC9" s="178">
        <v>94.13022694945687</v>
      </c>
      <c r="BD9" s="175">
        <v>-17621</v>
      </c>
      <c r="BE9" s="175">
        <v>2587</v>
      </c>
      <c r="BF9" s="175">
        <v>3180</v>
      </c>
      <c r="BG9" s="180">
        <v>593</v>
      </c>
      <c r="BH9" s="175">
        <v>93035</v>
      </c>
      <c r="BI9" s="175">
        <v>100044</v>
      </c>
      <c r="BJ9" s="178">
        <v>107.5</v>
      </c>
      <c r="BK9" s="175">
        <v>7009</v>
      </c>
      <c r="BL9" s="184">
        <v>30769</v>
      </c>
      <c r="BM9" s="175">
        <v>4898</v>
      </c>
      <c r="BN9" s="184">
        <v>5948</v>
      </c>
      <c r="BO9" s="184">
        <v>121.4</v>
      </c>
      <c r="BP9" s="175">
        <v>1050</v>
      </c>
    </row>
    <row r="10" spans="1:68" ht="28.5" customHeight="1">
      <c r="A10" s="208" t="s">
        <v>127</v>
      </c>
      <c r="B10" s="185">
        <v>31480</v>
      </c>
      <c r="C10" s="185">
        <v>31107</v>
      </c>
      <c r="D10" s="186">
        <v>98.8151207115629</v>
      </c>
      <c r="E10" s="187">
        <v>-373</v>
      </c>
      <c r="F10" s="185">
        <v>11134</v>
      </c>
      <c r="G10" s="185">
        <v>10258</v>
      </c>
      <c r="H10" s="186">
        <v>92.1322076522364</v>
      </c>
      <c r="I10" s="187">
        <v>-876</v>
      </c>
      <c r="J10" s="185">
        <v>6203</v>
      </c>
      <c r="K10" s="185">
        <v>7911</v>
      </c>
      <c r="L10" s="186">
        <v>127.53506367886507</v>
      </c>
      <c r="M10" s="187">
        <v>1708</v>
      </c>
      <c r="N10" s="185">
        <v>2303</v>
      </c>
      <c r="O10" s="185">
        <v>2996</v>
      </c>
      <c r="P10" s="186">
        <v>130.09118541033436</v>
      </c>
      <c r="Q10" s="187">
        <v>693</v>
      </c>
      <c r="R10" s="203">
        <v>37.1</v>
      </c>
      <c r="S10" s="203">
        <v>37.9</v>
      </c>
      <c r="T10" s="203">
        <v>0.7999999999999972</v>
      </c>
      <c r="U10" s="185">
        <v>3475</v>
      </c>
      <c r="V10" s="185">
        <v>3720</v>
      </c>
      <c r="W10" s="186">
        <v>107.05035971223023</v>
      </c>
      <c r="X10" s="187">
        <v>245</v>
      </c>
      <c r="Y10" s="187">
        <v>34995</v>
      </c>
      <c r="Z10" s="187">
        <v>38329</v>
      </c>
      <c r="AA10" s="190">
        <f>Z10/Y10*100</f>
        <v>109.52707529647093</v>
      </c>
      <c r="AB10" s="187">
        <f>Z10-Y10</f>
        <v>3334</v>
      </c>
      <c r="AC10" s="187">
        <v>26013</v>
      </c>
      <c r="AD10" s="187">
        <v>25878</v>
      </c>
      <c r="AE10" s="186">
        <f>AD10/AC10*100</f>
        <v>99.48102871641102</v>
      </c>
      <c r="AF10" s="187">
        <f>AD10-AC10</f>
        <v>-135</v>
      </c>
      <c r="AG10" s="187">
        <v>5723</v>
      </c>
      <c r="AH10" s="207">
        <v>7994</v>
      </c>
      <c r="AI10" s="186">
        <f>AH10/AG10*100</f>
        <v>139.6819849729163</v>
      </c>
      <c r="AJ10" s="187">
        <f>AH10-AG10</f>
        <v>2271</v>
      </c>
      <c r="AK10" s="187">
        <v>2056</v>
      </c>
      <c r="AL10" s="187">
        <v>2284</v>
      </c>
      <c r="AM10" s="186">
        <v>111.08949416342413</v>
      </c>
      <c r="AN10" s="187">
        <v>228</v>
      </c>
      <c r="AO10" s="188">
        <v>2952</v>
      </c>
      <c r="AP10" s="188">
        <v>3135</v>
      </c>
      <c r="AQ10" s="186">
        <v>106.2</v>
      </c>
      <c r="AR10" s="187">
        <v>183</v>
      </c>
      <c r="AS10" s="189">
        <v>12330</v>
      </c>
      <c r="AT10" s="187">
        <v>12854</v>
      </c>
      <c r="AU10" s="186">
        <v>104.2</v>
      </c>
      <c r="AV10" s="187">
        <v>524</v>
      </c>
      <c r="AW10" s="187">
        <v>23476</v>
      </c>
      <c r="AX10" s="187">
        <v>22056</v>
      </c>
      <c r="AY10" s="186">
        <v>93.95126938149599</v>
      </c>
      <c r="AZ10" s="187">
        <v>-1420</v>
      </c>
      <c r="BA10" s="187">
        <v>21123</v>
      </c>
      <c r="BB10" s="187">
        <v>19954</v>
      </c>
      <c r="BC10" s="190">
        <v>94.46574823651943</v>
      </c>
      <c r="BD10" s="187">
        <v>-1169</v>
      </c>
      <c r="BE10" s="187">
        <v>2581.1</v>
      </c>
      <c r="BF10" s="187">
        <v>3261.99</v>
      </c>
      <c r="BG10" s="187">
        <v>680.8899999999999</v>
      </c>
      <c r="BH10" s="187">
        <v>5462</v>
      </c>
      <c r="BI10" s="187">
        <v>4160</v>
      </c>
      <c r="BJ10" s="186">
        <v>76.2</v>
      </c>
      <c r="BK10" s="187">
        <v>-1302</v>
      </c>
      <c r="BL10" s="187">
        <v>1010</v>
      </c>
      <c r="BM10" s="187">
        <v>4429.11</v>
      </c>
      <c r="BN10" s="187">
        <v>5390.41</v>
      </c>
      <c r="BO10" s="199">
        <v>121.7</v>
      </c>
      <c r="BP10" s="187">
        <v>961.3000000000002</v>
      </c>
    </row>
    <row r="11" spans="1:68" ht="18.75" customHeight="1">
      <c r="A11" s="30" t="s">
        <v>133</v>
      </c>
      <c r="B11" s="31">
        <v>2000</v>
      </c>
      <c r="C11" s="119">
        <v>1916</v>
      </c>
      <c r="D11" s="27">
        <v>95.8</v>
      </c>
      <c r="E11" s="26">
        <v>-84</v>
      </c>
      <c r="F11" s="31">
        <v>652</v>
      </c>
      <c r="G11" s="31">
        <v>595</v>
      </c>
      <c r="H11" s="27">
        <v>91.25766871165644</v>
      </c>
      <c r="I11" s="26">
        <v>-57</v>
      </c>
      <c r="J11" s="31">
        <v>112</v>
      </c>
      <c r="K11" s="31">
        <v>139</v>
      </c>
      <c r="L11" s="27">
        <v>124.10714285714286</v>
      </c>
      <c r="M11" s="26">
        <v>27</v>
      </c>
      <c r="N11" s="32">
        <v>8</v>
      </c>
      <c r="O11" s="31">
        <v>21</v>
      </c>
      <c r="P11" s="27" t="s">
        <v>173</v>
      </c>
      <c r="Q11" s="26">
        <v>13</v>
      </c>
      <c r="R11" s="27">
        <v>7.1</v>
      </c>
      <c r="S11" s="27">
        <v>15.1</v>
      </c>
      <c r="T11" s="27">
        <v>8</v>
      </c>
      <c r="U11" s="31">
        <v>65</v>
      </c>
      <c r="V11" s="32">
        <v>32</v>
      </c>
      <c r="W11" s="27">
        <v>49.23076923076923</v>
      </c>
      <c r="X11" s="26">
        <v>-33</v>
      </c>
      <c r="Y11" s="31">
        <v>1575</v>
      </c>
      <c r="Z11" s="31">
        <v>1661</v>
      </c>
      <c r="AA11" s="28">
        <f>Z11/Y11*100</f>
        <v>105.46031746031746</v>
      </c>
      <c r="AB11" s="26">
        <f>Z11-Y11</f>
        <v>86</v>
      </c>
      <c r="AC11" s="31">
        <v>1453</v>
      </c>
      <c r="AD11" s="31">
        <v>1340</v>
      </c>
      <c r="AE11" s="27">
        <f>AD11/AC11*100</f>
        <v>92.22298692360633</v>
      </c>
      <c r="AF11" s="26">
        <f>AD11-AC11</f>
        <v>-113</v>
      </c>
      <c r="AG11" s="31">
        <v>56</v>
      </c>
      <c r="AH11" s="119">
        <v>312</v>
      </c>
      <c r="AI11" s="27">
        <f>AH11/AG11*100</f>
        <v>557.1428571428571</v>
      </c>
      <c r="AJ11" s="26">
        <f>AH11-AG11</f>
        <v>256</v>
      </c>
      <c r="AK11" s="31">
        <v>17</v>
      </c>
      <c r="AL11" s="31">
        <v>21</v>
      </c>
      <c r="AM11" s="27">
        <v>123.52941176470588</v>
      </c>
      <c r="AN11" s="26">
        <v>4</v>
      </c>
      <c r="AO11" s="33">
        <v>94</v>
      </c>
      <c r="AP11" s="33">
        <v>87</v>
      </c>
      <c r="AQ11" s="29">
        <v>92.6</v>
      </c>
      <c r="AR11" s="26">
        <v>-7</v>
      </c>
      <c r="AS11" s="34">
        <v>286</v>
      </c>
      <c r="AT11" s="31">
        <v>289</v>
      </c>
      <c r="AU11" s="28">
        <v>101</v>
      </c>
      <c r="AV11" s="26">
        <v>3</v>
      </c>
      <c r="AW11" s="31">
        <v>1544</v>
      </c>
      <c r="AX11" s="31">
        <v>1490</v>
      </c>
      <c r="AY11" s="28">
        <v>96.50259067357513</v>
      </c>
      <c r="AZ11" s="26">
        <v>-54</v>
      </c>
      <c r="BA11" s="31">
        <v>1402</v>
      </c>
      <c r="BB11" s="31">
        <v>1372</v>
      </c>
      <c r="BC11" s="28">
        <v>97.8601997146933</v>
      </c>
      <c r="BD11" s="26">
        <v>-30</v>
      </c>
      <c r="BE11" s="120">
        <v>1783.9915373765868</v>
      </c>
      <c r="BF11" s="31">
        <v>2195.80472921434</v>
      </c>
      <c r="BG11" s="26">
        <v>411.81319183775327</v>
      </c>
      <c r="BH11" s="31">
        <v>131</v>
      </c>
      <c r="BI11" s="31">
        <v>113</v>
      </c>
      <c r="BJ11" s="27">
        <v>86.3</v>
      </c>
      <c r="BK11" s="26">
        <v>-18</v>
      </c>
      <c r="BL11" s="31">
        <v>15</v>
      </c>
      <c r="BM11" s="31">
        <v>4178.55</v>
      </c>
      <c r="BN11" s="31">
        <v>5543.53</v>
      </c>
      <c r="BO11" s="27">
        <v>132.7</v>
      </c>
      <c r="BP11" s="26">
        <v>1364.9799999999996</v>
      </c>
    </row>
    <row r="12" spans="1:68" ht="18.75" customHeight="1">
      <c r="A12" s="30" t="s">
        <v>134</v>
      </c>
      <c r="B12" s="31">
        <v>1219</v>
      </c>
      <c r="C12" s="119">
        <v>1191</v>
      </c>
      <c r="D12" s="27">
        <v>97.70303527481542</v>
      </c>
      <c r="E12" s="26">
        <v>-28</v>
      </c>
      <c r="F12" s="31">
        <v>305</v>
      </c>
      <c r="G12" s="31">
        <v>367</v>
      </c>
      <c r="H12" s="27">
        <v>120.327868852459</v>
      </c>
      <c r="I12" s="26">
        <v>62</v>
      </c>
      <c r="J12" s="31">
        <v>153</v>
      </c>
      <c r="K12" s="31">
        <v>172</v>
      </c>
      <c r="L12" s="27">
        <v>112.41830065359477</v>
      </c>
      <c r="M12" s="26">
        <v>19</v>
      </c>
      <c r="N12" s="32">
        <v>49</v>
      </c>
      <c r="O12" s="31">
        <v>59</v>
      </c>
      <c r="P12" s="27">
        <v>120.40816326530613</v>
      </c>
      <c r="Q12" s="26">
        <v>10</v>
      </c>
      <c r="R12" s="27">
        <v>32</v>
      </c>
      <c r="S12" s="27">
        <v>34.3</v>
      </c>
      <c r="T12" s="27">
        <v>2.299999999999997</v>
      </c>
      <c r="U12" s="31">
        <v>176</v>
      </c>
      <c r="V12" s="32">
        <v>222</v>
      </c>
      <c r="W12" s="27">
        <v>126.13636363636364</v>
      </c>
      <c r="X12" s="26">
        <v>46</v>
      </c>
      <c r="Y12" s="31">
        <v>1139</v>
      </c>
      <c r="Z12" s="31">
        <v>1416</v>
      </c>
      <c r="AA12" s="28">
        <f aca="true" t="shared" si="0" ref="AA12:AA39">Z12/Y12*100</f>
        <v>124.31957857769973</v>
      </c>
      <c r="AB12" s="26">
        <f aca="true" t="shared" si="1" ref="AB12:AB39">Z12-Y12</f>
        <v>277</v>
      </c>
      <c r="AC12" s="31">
        <v>969</v>
      </c>
      <c r="AD12" s="31">
        <v>992</v>
      </c>
      <c r="AE12" s="27">
        <f aca="true" t="shared" si="2" ref="AE12:AE39">AD12/AC12*100</f>
        <v>102.3735810113519</v>
      </c>
      <c r="AF12" s="26">
        <f aca="true" t="shared" si="3" ref="AF12:AF39">AD12-AC12</f>
        <v>23</v>
      </c>
      <c r="AG12" s="31">
        <v>71</v>
      </c>
      <c r="AH12" s="119">
        <v>319</v>
      </c>
      <c r="AI12" s="27">
        <f aca="true" t="shared" si="4" ref="AI12:AI39">AH12/AG12*100</f>
        <v>449.2957746478873</v>
      </c>
      <c r="AJ12" s="26">
        <f aca="true" t="shared" si="5" ref="AJ12:AJ39">AH12-AG12</f>
        <v>248</v>
      </c>
      <c r="AK12" s="31">
        <v>220</v>
      </c>
      <c r="AL12" s="31">
        <v>166</v>
      </c>
      <c r="AM12" s="27">
        <v>75.45454545454545</v>
      </c>
      <c r="AN12" s="26">
        <v>-54</v>
      </c>
      <c r="AO12" s="33">
        <v>80</v>
      </c>
      <c r="AP12" s="33">
        <v>81</v>
      </c>
      <c r="AQ12" s="29">
        <v>101.3</v>
      </c>
      <c r="AR12" s="26">
        <v>1</v>
      </c>
      <c r="AS12" s="34">
        <v>509</v>
      </c>
      <c r="AT12" s="31">
        <v>511</v>
      </c>
      <c r="AU12" s="28">
        <v>100.4</v>
      </c>
      <c r="AV12" s="26">
        <v>2</v>
      </c>
      <c r="AW12" s="31">
        <v>954</v>
      </c>
      <c r="AX12" s="31">
        <v>929</v>
      </c>
      <c r="AY12" s="28">
        <v>97.37945492662475</v>
      </c>
      <c r="AZ12" s="26">
        <v>-25</v>
      </c>
      <c r="BA12" s="31">
        <v>895</v>
      </c>
      <c r="BB12" s="31">
        <v>869</v>
      </c>
      <c r="BC12" s="28">
        <v>97.09497206703911</v>
      </c>
      <c r="BD12" s="26">
        <v>-26</v>
      </c>
      <c r="BE12" s="120">
        <v>2624.8073959938365</v>
      </c>
      <c r="BF12" s="31">
        <v>3191.029900332226</v>
      </c>
      <c r="BG12" s="26">
        <v>566.2225043383896</v>
      </c>
      <c r="BH12" s="31">
        <v>300</v>
      </c>
      <c r="BI12" s="31">
        <v>273</v>
      </c>
      <c r="BJ12" s="27">
        <v>91</v>
      </c>
      <c r="BK12" s="26">
        <v>-27</v>
      </c>
      <c r="BL12" s="31">
        <v>35</v>
      </c>
      <c r="BM12" s="31">
        <v>4014.4</v>
      </c>
      <c r="BN12" s="31">
        <v>4667.74</v>
      </c>
      <c r="BO12" s="27">
        <v>116.3</v>
      </c>
      <c r="BP12" s="26">
        <v>653.3399999999997</v>
      </c>
    </row>
    <row r="13" spans="1:68" ht="18.75" customHeight="1">
      <c r="A13" s="30" t="s">
        <v>135</v>
      </c>
      <c r="B13" s="31">
        <v>810</v>
      </c>
      <c r="C13" s="119">
        <v>798</v>
      </c>
      <c r="D13" s="27">
        <v>98.51851851851852</v>
      </c>
      <c r="E13" s="26">
        <v>-12</v>
      </c>
      <c r="F13" s="31">
        <v>270</v>
      </c>
      <c r="G13" s="31">
        <v>228</v>
      </c>
      <c r="H13" s="27">
        <v>84.44444444444444</v>
      </c>
      <c r="I13" s="26">
        <v>-42</v>
      </c>
      <c r="J13" s="31">
        <v>202</v>
      </c>
      <c r="K13" s="31">
        <v>210</v>
      </c>
      <c r="L13" s="27">
        <v>103.96039603960396</v>
      </c>
      <c r="M13" s="26">
        <v>8</v>
      </c>
      <c r="N13" s="32">
        <v>52</v>
      </c>
      <c r="O13" s="31">
        <v>63</v>
      </c>
      <c r="P13" s="27">
        <v>121.15384615384615</v>
      </c>
      <c r="Q13" s="26">
        <v>11</v>
      </c>
      <c r="R13" s="27">
        <v>25.7</v>
      </c>
      <c r="S13" s="27">
        <v>30</v>
      </c>
      <c r="T13" s="27">
        <v>4.300000000000001</v>
      </c>
      <c r="U13" s="31">
        <v>103</v>
      </c>
      <c r="V13" s="32">
        <v>85</v>
      </c>
      <c r="W13" s="27">
        <v>82.52427184466019</v>
      </c>
      <c r="X13" s="26">
        <v>-18</v>
      </c>
      <c r="Y13" s="31">
        <v>900</v>
      </c>
      <c r="Z13" s="31">
        <v>1434</v>
      </c>
      <c r="AA13" s="28">
        <f t="shared" si="0"/>
        <v>159.33333333333331</v>
      </c>
      <c r="AB13" s="26">
        <f t="shared" si="1"/>
        <v>534</v>
      </c>
      <c r="AC13" s="31">
        <v>736</v>
      </c>
      <c r="AD13" s="31">
        <v>714</v>
      </c>
      <c r="AE13" s="27">
        <f t="shared" si="2"/>
        <v>97.01086956521739</v>
      </c>
      <c r="AF13" s="26">
        <f t="shared" si="3"/>
        <v>-22</v>
      </c>
      <c r="AG13" s="31">
        <v>69</v>
      </c>
      <c r="AH13" s="119">
        <v>381</v>
      </c>
      <c r="AI13" s="27">
        <f t="shared" si="4"/>
        <v>552.1739130434783</v>
      </c>
      <c r="AJ13" s="26">
        <f t="shared" si="5"/>
        <v>312</v>
      </c>
      <c r="AK13" s="31">
        <v>121</v>
      </c>
      <c r="AL13" s="31">
        <v>167</v>
      </c>
      <c r="AM13" s="27">
        <v>138.01652892561984</v>
      </c>
      <c r="AN13" s="26">
        <v>46</v>
      </c>
      <c r="AO13" s="33">
        <v>124</v>
      </c>
      <c r="AP13" s="33">
        <v>132</v>
      </c>
      <c r="AQ13" s="29">
        <v>106.5</v>
      </c>
      <c r="AR13" s="26">
        <v>8</v>
      </c>
      <c r="AS13" s="34">
        <v>413</v>
      </c>
      <c r="AT13" s="31">
        <v>420</v>
      </c>
      <c r="AU13" s="28">
        <v>101.7</v>
      </c>
      <c r="AV13" s="26">
        <v>7</v>
      </c>
      <c r="AW13" s="31">
        <v>567</v>
      </c>
      <c r="AX13" s="31">
        <v>532</v>
      </c>
      <c r="AY13" s="28">
        <v>93.82716049382715</v>
      </c>
      <c r="AZ13" s="26">
        <v>-35</v>
      </c>
      <c r="BA13" s="31">
        <v>499</v>
      </c>
      <c r="BB13" s="31">
        <v>485</v>
      </c>
      <c r="BC13" s="28">
        <v>97.1943887775551</v>
      </c>
      <c r="BD13" s="26">
        <v>-14</v>
      </c>
      <c r="BE13" s="120">
        <v>3342.6070038910507</v>
      </c>
      <c r="BF13" s="31">
        <v>4148.1624758220505</v>
      </c>
      <c r="BG13" s="26">
        <v>805.5554719309998</v>
      </c>
      <c r="BH13" s="31">
        <v>173</v>
      </c>
      <c r="BI13" s="31">
        <v>182</v>
      </c>
      <c r="BJ13" s="27">
        <v>105.2</v>
      </c>
      <c r="BK13" s="26">
        <v>9</v>
      </c>
      <c r="BL13" s="31">
        <v>25</v>
      </c>
      <c r="BM13" s="31">
        <v>5058.92</v>
      </c>
      <c r="BN13" s="31">
        <v>6033.93</v>
      </c>
      <c r="BO13" s="27">
        <v>119.3</v>
      </c>
      <c r="BP13" s="26">
        <v>975.0100000000002</v>
      </c>
    </row>
    <row r="14" spans="1:68" s="20" customFormat="1" ht="18.75" customHeight="1">
      <c r="A14" s="30" t="s">
        <v>136</v>
      </c>
      <c r="B14" s="31">
        <v>1281</v>
      </c>
      <c r="C14" s="119">
        <v>1336</v>
      </c>
      <c r="D14" s="27">
        <v>104.29352068696332</v>
      </c>
      <c r="E14" s="26">
        <v>55</v>
      </c>
      <c r="F14" s="31">
        <v>610</v>
      </c>
      <c r="G14" s="31">
        <v>566</v>
      </c>
      <c r="H14" s="27">
        <v>92.78688524590164</v>
      </c>
      <c r="I14" s="26">
        <v>-44</v>
      </c>
      <c r="J14" s="31">
        <v>352</v>
      </c>
      <c r="K14" s="31">
        <v>425</v>
      </c>
      <c r="L14" s="27">
        <v>120.73863636363636</v>
      </c>
      <c r="M14" s="26">
        <v>73</v>
      </c>
      <c r="N14" s="32">
        <v>188</v>
      </c>
      <c r="O14" s="31">
        <v>194</v>
      </c>
      <c r="P14" s="27">
        <v>103.19148936170212</v>
      </c>
      <c r="Q14" s="26">
        <v>6</v>
      </c>
      <c r="R14" s="27">
        <v>53.4</v>
      </c>
      <c r="S14" s="27">
        <v>45.6</v>
      </c>
      <c r="T14" s="27">
        <v>-7.799999999999997</v>
      </c>
      <c r="U14" s="31">
        <v>200</v>
      </c>
      <c r="V14" s="32">
        <v>202</v>
      </c>
      <c r="W14" s="27">
        <v>101</v>
      </c>
      <c r="X14" s="26">
        <v>2</v>
      </c>
      <c r="Y14" s="31">
        <v>1864</v>
      </c>
      <c r="Z14" s="31">
        <v>1459</v>
      </c>
      <c r="AA14" s="28">
        <f t="shared" si="0"/>
        <v>78.27253218884121</v>
      </c>
      <c r="AB14" s="26">
        <f t="shared" si="1"/>
        <v>-405</v>
      </c>
      <c r="AC14" s="31">
        <v>1135</v>
      </c>
      <c r="AD14" s="31">
        <v>1106</v>
      </c>
      <c r="AE14" s="27">
        <f t="shared" si="2"/>
        <v>97.44493392070484</v>
      </c>
      <c r="AF14" s="26">
        <f t="shared" si="3"/>
        <v>-29</v>
      </c>
      <c r="AG14" s="31">
        <v>515</v>
      </c>
      <c r="AH14" s="119">
        <v>182</v>
      </c>
      <c r="AI14" s="27">
        <f t="shared" si="4"/>
        <v>35.33980582524272</v>
      </c>
      <c r="AJ14" s="26">
        <f t="shared" si="5"/>
        <v>-333</v>
      </c>
      <c r="AK14" s="31">
        <v>144</v>
      </c>
      <c r="AL14" s="31">
        <v>152</v>
      </c>
      <c r="AM14" s="27">
        <v>105.55555555555556</v>
      </c>
      <c r="AN14" s="26">
        <v>8</v>
      </c>
      <c r="AO14" s="33">
        <v>122</v>
      </c>
      <c r="AP14" s="33">
        <v>123</v>
      </c>
      <c r="AQ14" s="29">
        <v>100.8</v>
      </c>
      <c r="AR14" s="26">
        <v>1</v>
      </c>
      <c r="AS14" s="34">
        <v>648</v>
      </c>
      <c r="AT14" s="31">
        <v>574</v>
      </c>
      <c r="AU14" s="28">
        <v>88.6</v>
      </c>
      <c r="AV14" s="26">
        <v>-74</v>
      </c>
      <c r="AW14" s="31">
        <v>983</v>
      </c>
      <c r="AX14" s="31">
        <v>953</v>
      </c>
      <c r="AY14" s="28">
        <v>96.94811800610377</v>
      </c>
      <c r="AZ14" s="26">
        <v>-30</v>
      </c>
      <c r="BA14" s="31">
        <v>921</v>
      </c>
      <c r="BB14" s="31">
        <v>903</v>
      </c>
      <c r="BC14" s="28">
        <v>98.0456026058632</v>
      </c>
      <c r="BD14" s="26">
        <v>-18</v>
      </c>
      <c r="BE14" s="120">
        <v>3116.4335664335663</v>
      </c>
      <c r="BF14" s="31">
        <v>3640.0921658986176</v>
      </c>
      <c r="BG14" s="26">
        <v>523.6585994650513</v>
      </c>
      <c r="BH14" s="31">
        <v>315</v>
      </c>
      <c r="BI14" s="31">
        <v>147</v>
      </c>
      <c r="BJ14" s="27">
        <v>46.7</v>
      </c>
      <c r="BK14" s="26">
        <v>-168</v>
      </c>
      <c r="BL14" s="31">
        <v>15</v>
      </c>
      <c r="BM14" s="31">
        <v>4230.31</v>
      </c>
      <c r="BN14" s="31">
        <v>4948.52</v>
      </c>
      <c r="BO14" s="27">
        <v>117</v>
      </c>
      <c r="BP14" s="26">
        <v>718.21</v>
      </c>
    </row>
    <row r="15" spans="1:68" s="20" customFormat="1" ht="18.75" customHeight="1">
      <c r="A15" s="30" t="s">
        <v>137</v>
      </c>
      <c r="B15" s="31">
        <v>789</v>
      </c>
      <c r="C15" s="119">
        <v>768</v>
      </c>
      <c r="D15" s="27">
        <v>97.33840304182509</v>
      </c>
      <c r="E15" s="26">
        <v>-21</v>
      </c>
      <c r="F15" s="31">
        <v>362</v>
      </c>
      <c r="G15" s="31">
        <v>246</v>
      </c>
      <c r="H15" s="27">
        <v>67.95580110497238</v>
      </c>
      <c r="I15" s="26">
        <v>-116</v>
      </c>
      <c r="J15" s="31">
        <v>239</v>
      </c>
      <c r="K15" s="31">
        <v>326</v>
      </c>
      <c r="L15" s="27">
        <v>136.40167364016736</v>
      </c>
      <c r="M15" s="26">
        <v>87</v>
      </c>
      <c r="N15" s="32">
        <v>152</v>
      </c>
      <c r="O15" s="31">
        <v>159</v>
      </c>
      <c r="P15" s="27">
        <v>104.60526315789474</v>
      </c>
      <c r="Q15" s="26">
        <v>7</v>
      </c>
      <c r="R15" s="27">
        <v>63.6</v>
      </c>
      <c r="S15" s="27">
        <v>48.8</v>
      </c>
      <c r="T15" s="27">
        <v>-14.800000000000004</v>
      </c>
      <c r="U15" s="31">
        <v>135</v>
      </c>
      <c r="V15" s="32">
        <v>106</v>
      </c>
      <c r="W15" s="27">
        <v>78.51851851851852</v>
      </c>
      <c r="X15" s="26">
        <v>-29</v>
      </c>
      <c r="Y15" s="31">
        <v>1349</v>
      </c>
      <c r="Z15" s="31">
        <v>1907</v>
      </c>
      <c r="AA15" s="28">
        <f t="shared" si="0"/>
        <v>141.3639733135656</v>
      </c>
      <c r="AB15" s="26">
        <f t="shared" si="1"/>
        <v>558</v>
      </c>
      <c r="AC15" s="31">
        <v>673</v>
      </c>
      <c r="AD15" s="31">
        <v>643</v>
      </c>
      <c r="AE15" s="27">
        <f t="shared" si="2"/>
        <v>95.54234769687965</v>
      </c>
      <c r="AF15" s="26">
        <f t="shared" si="3"/>
        <v>-30</v>
      </c>
      <c r="AG15" s="31">
        <v>432</v>
      </c>
      <c r="AH15" s="119">
        <v>977</v>
      </c>
      <c r="AI15" s="27">
        <f t="shared" si="4"/>
        <v>226.1574074074074</v>
      </c>
      <c r="AJ15" s="26">
        <f t="shared" si="5"/>
        <v>545</v>
      </c>
      <c r="AK15" s="31">
        <v>30</v>
      </c>
      <c r="AL15" s="31">
        <v>24</v>
      </c>
      <c r="AM15" s="27">
        <v>80</v>
      </c>
      <c r="AN15" s="26">
        <v>-6</v>
      </c>
      <c r="AO15" s="33">
        <v>127</v>
      </c>
      <c r="AP15" s="33">
        <v>129</v>
      </c>
      <c r="AQ15" s="29">
        <v>101.6</v>
      </c>
      <c r="AR15" s="26">
        <v>2</v>
      </c>
      <c r="AS15" s="34">
        <v>547</v>
      </c>
      <c r="AT15" s="31">
        <v>569</v>
      </c>
      <c r="AU15" s="28">
        <v>104</v>
      </c>
      <c r="AV15" s="26">
        <v>22</v>
      </c>
      <c r="AW15" s="31">
        <v>611</v>
      </c>
      <c r="AX15" s="31">
        <v>476</v>
      </c>
      <c r="AY15" s="28">
        <v>77.9050736497545</v>
      </c>
      <c r="AZ15" s="26">
        <v>-135</v>
      </c>
      <c r="BA15" s="31">
        <v>495</v>
      </c>
      <c r="BB15" s="31">
        <v>394</v>
      </c>
      <c r="BC15" s="28">
        <v>79.5959595959596</v>
      </c>
      <c r="BD15" s="26">
        <v>-101</v>
      </c>
      <c r="BE15" s="120">
        <v>2418.2978723404253</v>
      </c>
      <c r="BF15" s="31">
        <v>2774.5535714285716</v>
      </c>
      <c r="BG15" s="26">
        <v>356.25569908814623</v>
      </c>
      <c r="BH15" s="31">
        <v>286</v>
      </c>
      <c r="BI15" s="31">
        <v>211</v>
      </c>
      <c r="BJ15" s="27">
        <v>73.8</v>
      </c>
      <c r="BK15" s="26">
        <v>-75</v>
      </c>
      <c r="BL15" s="31">
        <v>29</v>
      </c>
      <c r="BM15" s="31">
        <v>4359.16</v>
      </c>
      <c r="BN15" s="31">
        <v>5049.5</v>
      </c>
      <c r="BO15" s="27">
        <v>115.8</v>
      </c>
      <c r="BP15" s="26">
        <v>690.3400000000001</v>
      </c>
    </row>
    <row r="16" spans="1:68" s="20" customFormat="1" ht="18.75" customHeight="1">
      <c r="A16" s="30" t="s">
        <v>151</v>
      </c>
      <c r="B16" s="31">
        <v>1361</v>
      </c>
      <c r="C16" s="119">
        <v>1160</v>
      </c>
      <c r="D16" s="27">
        <v>85.2314474650992</v>
      </c>
      <c r="E16" s="26">
        <v>-201</v>
      </c>
      <c r="F16" s="31">
        <v>550</v>
      </c>
      <c r="G16" s="31">
        <v>345</v>
      </c>
      <c r="H16" s="27">
        <v>62.727272727272734</v>
      </c>
      <c r="I16" s="26">
        <v>-205</v>
      </c>
      <c r="J16" s="31">
        <v>153</v>
      </c>
      <c r="K16" s="31">
        <v>309</v>
      </c>
      <c r="L16" s="27">
        <v>201.96078431372547</v>
      </c>
      <c r="M16" s="26">
        <v>156</v>
      </c>
      <c r="N16" s="32">
        <v>30</v>
      </c>
      <c r="O16" s="31">
        <v>69</v>
      </c>
      <c r="P16" s="27" t="s">
        <v>162</v>
      </c>
      <c r="Q16" s="26">
        <v>39</v>
      </c>
      <c r="R16" s="27">
        <v>19.6</v>
      </c>
      <c r="S16" s="27">
        <v>22.3</v>
      </c>
      <c r="T16" s="27">
        <v>2.6999999999999993</v>
      </c>
      <c r="U16" s="31">
        <v>261</v>
      </c>
      <c r="V16" s="32">
        <v>284</v>
      </c>
      <c r="W16" s="27">
        <v>108.81226053639847</v>
      </c>
      <c r="X16" s="26">
        <v>23</v>
      </c>
      <c r="Y16" s="31">
        <v>1435</v>
      </c>
      <c r="Z16" s="31">
        <v>1894</v>
      </c>
      <c r="AA16" s="28">
        <f t="shared" si="0"/>
        <v>131.98606271777004</v>
      </c>
      <c r="AB16" s="26">
        <f t="shared" si="1"/>
        <v>459</v>
      </c>
      <c r="AC16" s="31">
        <v>1279</v>
      </c>
      <c r="AD16" s="31">
        <v>1096</v>
      </c>
      <c r="AE16" s="27">
        <f t="shared" si="2"/>
        <v>85.69194683346365</v>
      </c>
      <c r="AF16" s="26">
        <f t="shared" si="3"/>
        <v>-183</v>
      </c>
      <c r="AG16" s="31">
        <v>116</v>
      </c>
      <c r="AH16" s="119">
        <v>619</v>
      </c>
      <c r="AI16" s="27">
        <f t="shared" si="4"/>
        <v>533.6206896551724</v>
      </c>
      <c r="AJ16" s="26">
        <f t="shared" si="5"/>
        <v>503</v>
      </c>
      <c r="AK16" s="31">
        <v>32</v>
      </c>
      <c r="AL16" s="31">
        <v>81</v>
      </c>
      <c r="AM16" s="27" t="s">
        <v>166</v>
      </c>
      <c r="AN16" s="26">
        <v>49</v>
      </c>
      <c r="AO16" s="33">
        <v>79</v>
      </c>
      <c r="AP16" s="33">
        <v>73</v>
      </c>
      <c r="AQ16" s="29">
        <v>92.4</v>
      </c>
      <c r="AR16" s="26">
        <v>-6</v>
      </c>
      <c r="AS16" s="34">
        <v>480</v>
      </c>
      <c r="AT16" s="31">
        <v>435</v>
      </c>
      <c r="AU16" s="28">
        <v>90.6</v>
      </c>
      <c r="AV16" s="26">
        <v>-45</v>
      </c>
      <c r="AW16" s="31">
        <v>1096</v>
      </c>
      <c r="AX16" s="31">
        <v>806</v>
      </c>
      <c r="AY16" s="28">
        <v>73.54014598540147</v>
      </c>
      <c r="AZ16" s="26">
        <v>-290</v>
      </c>
      <c r="BA16" s="31">
        <v>1025</v>
      </c>
      <c r="BB16" s="31">
        <v>747</v>
      </c>
      <c r="BC16" s="28">
        <v>72.8780487804878</v>
      </c>
      <c r="BD16" s="26">
        <v>-278</v>
      </c>
      <c r="BE16" s="120">
        <v>2767.4397859054416</v>
      </c>
      <c r="BF16" s="31">
        <v>3395.5082742316786</v>
      </c>
      <c r="BG16" s="26">
        <v>628.068488326237</v>
      </c>
      <c r="BH16" s="31">
        <v>322</v>
      </c>
      <c r="BI16" s="31">
        <v>113</v>
      </c>
      <c r="BJ16" s="27">
        <v>35.1</v>
      </c>
      <c r="BK16" s="26">
        <v>-209</v>
      </c>
      <c r="BL16" s="31">
        <v>5</v>
      </c>
      <c r="BM16" s="31">
        <v>3990.84</v>
      </c>
      <c r="BN16" s="31">
        <v>5139.9</v>
      </c>
      <c r="BO16" s="27">
        <v>128.8</v>
      </c>
      <c r="BP16" s="26">
        <v>1149.0599999999995</v>
      </c>
    </row>
    <row r="17" spans="1:68" s="20" customFormat="1" ht="18.75" customHeight="1">
      <c r="A17" s="30" t="s">
        <v>138</v>
      </c>
      <c r="B17" s="31">
        <v>1054</v>
      </c>
      <c r="C17" s="119">
        <v>1145</v>
      </c>
      <c r="D17" s="27">
        <v>108.6337760910816</v>
      </c>
      <c r="E17" s="26">
        <v>91</v>
      </c>
      <c r="F17" s="31">
        <v>370</v>
      </c>
      <c r="G17" s="31">
        <v>347</v>
      </c>
      <c r="H17" s="27">
        <v>93.78378378378378</v>
      </c>
      <c r="I17" s="26">
        <v>-23</v>
      </c>
      <c r="J17" s="31">
        <v>298</v>
      </c>
      <c r="K17" s="31">
        <v>327</v>
      </c>
      <c r="L17" s="27">
        <v>109.73154362416106</v>
      </c>
      <c r="M17" s="26">
        <v>29</v>
      </c>
      <c r="N17" s="32">
        <v>94</v>
      </c>
      <c r="O17" s="31">
        <v>92</v>
      </c>
      <c r="P17" s="27">
        <v>97.87234042553192</v>
      </c>
      <c r="Q17" s="26">
        <v>-2</v>
      </c>
      <c r="R17" s="27">
        <v>31.5</v>
      </c>
      <c r="S17" s="27">
        <v>28.1</v>
      </c>
      <c r="T17" s="27">
        <v>-3.3999999999999986</v>
      </c>
      <c r="U17" s="31">
        <v>128</v>
      </c>
      <c r="V17" s="32">
        <v>192</v>
      </c>
      <c r="W17" s="27">
        <v>150</v>
      </c>
      <c r="X17" s="26">
        <v>64</v>
      </c>
      <c r="Y17" s="31">
        <v>1402</v>
      </c>
      <c r="Z17" s="31">
        <v>1330</v>
      </c>
      <c r="AA17" s="28">
        <f t="shared" si="0"/>
        <v>94.8644793152639</v>
      </c>
      <c r="AB17" s="26">
        <f t="shared" si="1"/>
        <v>-72</v>
      </c>
      <c r="AC17" s="31">
        <v>929</v>
      </c>
      <c r="AD17" s="31">
        <v>1030</v>
      </c>
      <c r="AE17" s="27">
        <f t="shared" si="2"/>
        <v>110.8719052744887</v>
      </c>
      <c r="AF17" s="26">
        <f t="shared" si="3"/>
        <v>101</v>
      </c>
      <c r="AG17" s="31">
        <v>375</v>
      </c>
      <c r="AH17" s="119">
        <v>208</v>
      </c>
      <c r="AI17" s="27">
        <f t="shared" si="4"/>
        <v>55.46666666666666</v>
      </c>
      <c r="AJ17" s="26">
        <f t="shared" si="5"/>
        <v>-167</v>
      </c>
      <c r="AK17" s="31">
        <v>67</v>
      </c>
      <c r="AL17" s="31">
        <v>90</v>
      </c>
      <c r="AM17" s="27">
        <v>134.32835820895522</v>
      </c>
      <c r="AN17" s="26">
        <v>23</v>
      </c>
      <c r="AO17" s="33">
        <v>144</v>
      </c>
      <c r="AP17" s="33">
        <v>145</v>
      </c>
      <c r="AQ17" s="29">
        <v>100.7</v>
      </c>
      <c r="AR17" s="26">
        <v>1</v>
      </c>
      <c r="AS17" s="34">
        <v>470</v>
      </c>
      <c r="AT17" s="31">
        <v>583</v>
      </c>
      <c r="AU17" s="28">
        <v>124</v>
      </c>
      <c r="AV17" s="26">
        <v>113</v>
      </c>
      <c r="AW17" s="31">
        <v>739</v>
      </c>
      <c r="AX17" s="31">
        <v>782</v>
      </c>
      <c r="AY17" s="28">
        <v>105.81867388362652</v>
      </c>
      <c r="AZ17" s="26">
        <v>43</v>
      </c>
      <c r="BA17" s="31">
        <v>641</v>
      </c>
      <c r="BB17" s="31">
        <v>677</v>
      </c>
      <c r="BC17" s="28">
        <v>105.61622464898596</v>
      </c>
      <c r="BD17" s="26">
        <v>36</v>
      </c>
      <c r="BE17" s="120">
        <v>2007.0660522273427</v>
      </c>
      <c r="BF17" s="31">
        <v>2782.248520710059</v>
      </c>
      <c r="BG17" s="26">
        <v>775.1824684827163</v>
      </c>
      <c r="BH17" s="31">
        <v>123</v>
      </c>
      <c r="BI17" s="31">
        <v>173</v>
      </c>
      <c r="BJ17" s="27">
        <v>140.7</v>
      </c>
      <c r="BK17" s="26">
        <v>50</v>
      </c>
      <c r="BL17" s="31">
        <v>23</v>
      </c>
      <c r="BM17" s="31">
        <v>4735.29</v>
      </c>
      <c r="BN17" s="31">
        <v>5272.24</v>
      </c>
      <c r="BO17" s="27">
        <v>111.3</v>
      </c>
      <c r="BP17" s="26">
        <v>536.9499999999998</v>
      </c>
    </row>
    <row r="18" spans="1:68" s="20" customFormat="1" ht="18.75" customHeight="1">
      <c r="A18" s="30" t="s">
        <v>139</v>
      </c>
      <c r="B18" s="31">
        <v>1107</v>
      </c>
      <c r="C18" s="119">
        <v>1117</v>
      </c>
      <c r="D18" s="27">
        <v>100.903342366757</v>
      </c>
      <c r="E18" s="26">
        <v>10</v>
      </c>
      <c r="F18" s="31">
        <v>465</v>
      </c>
      <c r="G18" s="31">
        <v>417</v>
      </c>
      <c r="H18" s="27">
        <v>89.6774193548387</v>
      </c>
      <c r="I18" s="26">
        <v>-48</v>
      </c>
      <c r="J18" s="31">
        <v>47</v>
      </c>
      <c r="K18" s="31">
        <v>93</v>
      </c>
      <c r="L18" s="27">
        <v>197.87234042553192</v>
      </c>
      <c r="M18" s="26">
        <v>46</v>
      </c>
      <c r="N18" s="32">
        <v>16</v>
      </c>
      <c r="O18" s="31">
        <v>13</v>
      </c>
      <c r="P18" s="27">
        <v>81.25</v>
      </c>
      <c r="Q18" s="26">
        <v>-3</v>
      </c>
      <c r="R18" s="27">
        <v>34</v>
      </c>
      <c r="S18" s="27">
        <v>14</v>
      </c>
      <c r="T18" s="27">
        <v>-20</v>
      </c>
      <c r="U18" s="31">
        <v>95</v>
      </c>
      <c r="V18" s="32">
        <v>88</v>
      </c>
      <c r="W18" s="27">
        <v>92.63157894736842</v>
      </c>
      <c r="X18" s="26">
        <v>-7</v>
      </c>
      <c r="Y18" s="31">
        <v>936</v>
      </c>
      <c r="Z18" s="31">
        <v>1131</v>
      </c>
      <c r="AA18" s="28">
        <f t="shared" si="0"/>
        <v>120.83333333333333</v>
      </c>
      <c r="AB18" s="26">
        <f t="shared" si="1"/>
        <v>195</v>
      </c>
      <c r="AC18" s="31">
        <v>920</v>
      </c>
      <c r="AD18" s="31">
        <v>929</v>
      </c>
      <c r="AE18" s="27">
        <f t="shared" si="2"/>
        <v>100.97826086956523</v>
      </c>
      <c r="AF18" s="26">
        <f t="shared" si="3"/>
        <v>9</v>
      </c>
      <c r="AG18" s="31">
        <v>0</v>
      </c>
      <c r="AH18" s="119">
        <v>140</v>
      </c>
      <c r="AI18" s="27"/>
      <c r="AJ18" s="26">
        <f t="shared" si="5"/>
        <v>140</v>
      </c>
      <c r="AK18" s="31">
        <v>39</v>
      </c>
      <c r="AL18" s="31">
        <v>26</v>
      </c>
      <c r="AM18" s="27">
        <v>66.66666666666666</v>
      </c>
      <c r="AN18" s="26">
        <v>-13</v>
      </c>
      <c r="AO18" s="33">
        <v>48</v>
      </c>
      <c r="AP18" s="33">
        <v>72</v>
      </c>
      <c r="AQ18" s="29">
        <v>150</v>
      </c>
      <c r="AR18" s="26">
        <v>24</v>
      </c>
      <c r="AS18" s="34">
        <v>368</v>
      </c>
      <c r="AT18" s="31">
        <v>348</v>
      </c>
      <c r="AU18" s="28">
        <v>94.6</v>
      </c>
      <c r="AV18" s="26">
        <v>-20</v>
      </c>
      <c r="AW18" s="31">
        <v>863</v>
      </c>
      <c r="AX18" s="31">
        <v>846</v>
      </c>
      <c r="AY18" s="28">
        <v>98.03012746234067</v>
      </c>
      <c r="AZ18" s="26">
        <v>-17</v>
      </c>
      <c r="BA18" s="31">
        <v>743</v>
      </c>
      <c r="BB18" s="31">
        <v>763</v>
      </c>
      <c r="BC18" s="28">
        <v>102.69179004037684</v>
      </c>
      <c r="BD18" s="26">
        <v>20</v>
      </c>
      <c r="BE18" s="120">
        <v>3104.2492917847026</v>
      </c>
      <c r="BF18" s="31">
        <v>3600.271002710027</v>
      </c>
      <c r="BG18" s="26">
        <v>496.02171092532444</v>
      </c>
      <c r="BH18" s="31">
        <v>275</v>
      </c>
      <c r="BI18" s="31">
        <v>228</v>
      </c>
      <c r="BJ18" s="27">
        <v>82.9</v>
      </c>
      <c r="BK18" s="26">
        <v>-47</v>
      </c>
      <c r="BL18" s="31">
        <v>45</v>
      </c>
      <c r="BM18" s="31">
        <v>4256.82</v>
      </c>
      <c r="BN18" s="31">
        <v>5454.9</v>
      </c>
      <c r="BO18" s="27">
        <v>128.1</v>
      </c>
      <c r="BP18" s="26">
        <v>1198.08</v>
      </c>
    </row>
    <row r="19" spans="1:68" s="20" customFormat="1" ht="18.75" customHeight="1">
      <c r="A19" s="30" t="s">
        <v>140</v>
      </c>
      <c r="B19" s="31">
        <v>1471</v>
      </c>
      <c r="C19" s="119">
        <v>1307</v>
      </c>
      <c r="D19" s="27">
        <v>88.85112168592794</v>
      </c>
      <c r="E19" s="26">
        <v>-164</v>
      </c>
      <c r="F19" s="31">
        <v>622</v>
      </c>
      <c r="G19" s="31">
        <v>583</v>
      </c>
      <c r="H19" s="27">
        <v>93.72990353697749</v>
      </c>
      <c r="I19" s="26">
        <v>-39</v>
      </c>
      <c r="J19" s="31">
        <v>176</v>
      </c>
      <c r="K19" s="31">
        <v>152</v>
      </c>
      <c r="L19" s="27">
        <v>86.36363636363636</v>
      </c>
      <c r="M19" s="26">
        <v>-24</v>
      </c>
      <c r="N19" s="32">
        <v>78</v>
      </c>
      <c r="O19" s="31">
        <v>42</v>
      </c>
      <c r="P19" s="27">
        <v>53.84615384615385</v>
      </c>
      <c r="Q19" s="26">
        <v>-36</v>
      </c>
      <c r="R19" s="27">
        <v>44.3</v>
      </c>
      <c r="S19" s="27">
        <v>27.6</v>
      </c>
      <c r="T19" s="27">
        <v>-16.699999999999996</v>
      </c>
      <c r="U19" s="31">
        <v>132</v>
      </c>
      <c r="V19" s="32">
        <v>134</v>
      </c>
      <c r="W19" s="27">
        <v>101.51515151515152</v>
      </c>
      <c r="X19" s="26">
        <v>2</v>
      </c>
      <c r="Y19" s="31">
        <v>1431</v>
      </c>
      <c r="Z19" s="31">
        <v>1294</v>
      </c>
      <c r="AA19" s="28">
        <f t="shared" si="0"/>
        <v>90.42627533193571</v>
      </c>
      <c r="AB19" s="26">
        <f t="shared" si="1"/>
        <v>-137</v>
      </c>
      <c r="AC19" s="31">
        <v>1368</v>
      </c>
      <c r="AD19" s="31">
        <v>1158</v>
      </c>
      <c r="AE19" s="27">
        <f t="shared" si="2"/>
        <v>84.64912280701753</v>
      </c>
      <c r="AF19" s="26">
        <f t="shared" si="3"/>
        <v>-210</v>
      </c>
      <c r="AG19" s="31">
        <v>28</v>
      </c>
      <c r="AH19" s="119">
        <v>61</v>
      </c>
      <c r="AI19" s="27">
        <f t="shared" si="4"/>
        <v>217.85714285714283</v>
      </c>
      <c r="AJ19" s="26">
        <f t="shared" si="5"/>
        <v>33</v>
      </c>
      <c r="AK19" s="31">
        <v>41</v>
      </c>
      <c r="AL19" s="31">
        <v>45</v>
      </c>
      <c r="AM19" s="27">
        <v>109.75609756097562</v>
      </c>
      <c r="AN19" s="26">
        <v>4</v>
      </c>
      <c r="AO19" s="33">
        <v>59</v>
      </c>
      <c r="AP19" s="33">
        <v>60</v>
      </c>
      <c r="AQ19" s="29">
        <v>101.7</v>
      </c>
      <c r="AR19" s="26">
        <v>1</v>
      </c>
      <c r="AS19" s="34">
        <v>392</v>
      </c>
      <c r="AT19" s="31">
        <v>305</v>
      </c>
      <c r="AU19" s="28">
        <v>77.8</v>
      </c>
      <c r="AV19" s="26">
        <v>-87</v>
      </c>
      <c r="AW19" s="31">
        <v>1179</v>
      </c>
      <c r="AX19" s="31">
        <v>1011</v>
      </c>
      <c r="AY19" s="28">
        <v>85.75063613231552</v>
      </c>
      <c r="AZ19" s="26">
        <v>-168</v>
      </c>
      <c r="BA19" s="31">
        <v>1134</v>
      </c>
      <c r="BB19" s="31">
        <v>970</v>
      </c>
      <c r="BC19" s="28">
        <v>85.5379188712522</v>
      </c>
      <c r="BD19" s="26">
        <v>-164</v>
      </c>
      <c r="BE19" s="120">
        <v>3126.2890955198645</v>
      </c>
      <c r="BF19" s="31">
        <v>3962.622950819672</v>
      </c>
      <c r="BG19" s="26">
        <v>836.3338552998075</v>
      </c>
      <c r="BH19" s="31">
        <v>204</v>
      </c>
      <c r="BI19" s="31">
        <v>159</v>
      </c>
      <c r="BJ19" s="27">
        <v>77.9</v>
      </c>
      <c r="BK19" s="26">
        <v>-45</v>
      </c>
      <c r="BL19" s="31">
        <v>11</v>
      </c>
      <c r="BM19" s="31">
        <v>4894.8</v>
      </c>
      <c r="BN19" s="31">
        <v>5977.6</v>
      </c>
      <c r="BO19" s="27">
        <v>122.1</v>
      </c>
      <c r="BP19" s="26">
        <v>1082.8000000000002</v>
      </c>
    </row>
    <row r="20" spans="1:68" s="36" customFormat="1" ht="18.75" customHeight="1">
      <c r="A20" s="35" t="s">
        <v>152</v>
      </c>
      <c r="B20" s="31">
        <v>648</v>
      </c>
      <c r="C20" s="119">
        <v>606</v>
      </c>
      <c r="D20" s="27">
        <v>93.51851851851852</v>
      </c>
      <c r="E20" s="26">
        <v>-42</v>
      </c>
      <c r="F20" s="31">
        <v>196</v>
      </c>
      <c r="G20" s="31">
        <v>209</v>
      </c>
      <c r="H20" s="27">
        <v>106.63265306122449</v>
      </c>
      <c r="I20" s="26">
        <v>13</v>
      </c>
      <c r="J20" s="31">
        <v>96</v>
      </c>
      <c r="K20" s="31">
        <v>154</v>
      </c>
      <c r="L20" s="27">
        <v>160.41666666666669</v>
      </c>
      <c r="M20" s="26">
        <v>58</v>
      </c>
      <c r="N20" s="32">
        <v>19</v>
      </c>
      <c r="O20" s="31">
        <v>71</v>
      </c>
      <c r="P20" s="27" t="s">
        <v>175</v>
      </c>
      <c r="Q20" s="26">
        <v>52</v>
      </c>
      <c r="R20" s="27">
        <v>19.8</v>
      </c>
      <c r="S20" s="27">
        <v>46.1</v>
      </c>
      <c r="T20" s="27">
        <v>26.3</v>
      </c>
      <c r="U20" s="31">
        <v>166</v>
      </c>
      <c r="V20" s="32">
        <v>169</v>
      </c>
      <c r="W20" s="27">
        <v>101.80722891566265</v>
      </c>
      <c r="X20" s="26">
        <v>3</v>
      </c>
      <c r="Y20" s="31">
        <v>574</v>
      </c>
      <c r="Z20" s="31">
        <v>632</v>
      </c>
      <c r="AA20" s="28">
        <f t="shared" si="0"/>
        <v>110.10452961672475</v>
      </c>
      <c r="AB20" s="26">
        <f t="shared" si="1"/>
        <v>58</v>
      </c>
      <c r="AC20" s="31">
        <v>507</v>
      </c>
      <c r="AD20" s="31">
        <v>413</v>
      </c>
      <c r="AE20" s="27">
        <f t="shared" si="2"/>
        <v>81.4595660749507</v>
      </c>
      <c r="AF20" s="26">
        <f t="shared" si="3"/>
        <v>-94</v>
      </c>
      <c r="AG20" s="31">
        <v>56</v>
      </c>
      <c r="AH20" s="119">
        <v>84</v>
      </c>
      <c r="AI20" s="27">
        <f t="shared" si="4"/>
        <v>150</v>
      </c>
      <c r="AJ20" s="26">
        <f t="shared" si="5"/>
        <v>28</v>
      </c>
      <c r="AK20" s="31">
        <v>69</v>
      </c>
      <c r="AL20" s="31">
        <v>27</v>
      </c>
      <c r="AM20" s="27">
        <v>39.130434782608695</v>
      </c>
      <c r="AN20" s="26">
        <v>-42</v>
      </c>
      <c r="AO20" s="33">
        <v>64</v>
      </c>
      <c r="AP20" s="33">
        <v>78</v>
      </c>
      <c r="AQ20" s="29">
        <v>121.9</v>
      </c>
      <c r="AR20" s="26">
        <v>14</v>
      </c>
      <c r="AS20" s="34">
        <v>335</v>
      </c>
      <c r="AT20" s="31">
        <v>336</v>
      </c>
      <c r="AU20" s="28">
        <v>100.3</v>
      </c>
      <c r="AV20" s="26">
        <v>1</v>
      </c>
      <c r="AW20" s="31">
        <v>519</v>
      </c>
      <c r="AX20" s="31">
        <v>466</v>
      </c>
      <c r="AY20" s="28">
        <v>89.78805394990366</v>
      </c>
      <c r="AZ20" s="26">
        <v>-53</v>
      </c>
      <c r="BA20" s="31">
        <v>425</v>
      </c>
      <c r="BB20" s="31">
        <v>412</v>
      </c>
      <c r="BC20" s="28">
        <v>96.94117647058823</v>
      </c>
      <c r="BD20" s="26">
        <v>-13</v>
      </c>
      <c r="BE20" s="120">
        <v>2494.331065759637</v>
      </c>
      <c r="BF20" s="31">
        <v>3077.667493796526</v>
      </c>
      <c r="BG20" s="26">
        <v>583.3364280368887</v>
      </c>
      <c r="BH20" s="31">
        <v>244</v>
      </c>
      <c r="BI20" s="31">
        <v>173</v>
      </c>
      <c r="BJ20" s="27">
        <v>70.9</v>
      </c>
      <c r="BK20" s="26">
        <v>-71</v>
      </c>
      <c r="BL20" s="31">
        <v>12</v>
      </c>
      <c r="BM20" s="31">
        <v>4352.29</v>
      </c>
      <c r="BN20" s="31">
        <v>5533.66</v>
      </c>
      <c r="BO20" s="27">
        <v>127.1</v>
      </c>
      <c r="BP20" s="26">
        <v>1181.37</v>
      </c>
    </row>
    <row r="21" spans="1:68" s="20" customFormat="1" ht="18.75" customHeight="1">
      <c r="A21" s="30" t="s">
        <v>141</v>
      </c>
      <c r="B21" s="31">
        <v>716</v>
      </c>
      <c r="C21" s="119">
        <v>779</v>
      </c>
      <c r="D21" s="27">
        <v>108.79888268156424</v>
      </c>
      <c r="E21" s="26">
        <v>63</v>
      </c>
      <c r="F21" s="31">
        <v>268</v>
      </c>
      <c r="G21" s="31">
        <v>252</v>
      </c>
      <c r="H21" s="27">
        <v>94.02985074626866</v>
      </c>
      <c r="I21" s="26">
        <v>-16</v>
      </c>
      <c r="J21" s="31">
        <v>218</v>
      </c>
      <c r="K21" s="31">
        <v>219</v>
      </c>
      <c r="L21" s="27">
        <v>100.45871559633028</v>
      </c>
      <c r="M21" s="26">
        <v>1</v>
      </c>
      <c r="N21" s="32">
        <v>31</v>
      </c>
      <c r="O21" s="31">
        <v>29</v>
      </c>
      <c r="P21" s="27">
        <v>93.54838709677419</v>
      </c>
      <c r="Q21" s="26">
        <v>-2</v>
      </c>
      <c r="R21" s="27">
        <v>14.2</v>
      </c>
      <c r="S21" s="27">
        <v>13.2</v>
      </c>
      <c r="T21" s="27">
        <v>-1</v>
      </c>
      <c r="U21" s="31">
        <v>106</v>
      </c>
      <c r="V21" s="32">
        <v>106</v>
      </c>
      <c r="W21" s="27">
        <v>100</v>
      </c>
      <c r="X21" s="26">
        <v>0</v>
      </c>
      <c r="Y21" s="31">
        <v>643</v>
      </c>
      <c r="Z21" s="31">
        <v>919</v>
      </c>
      <c r="AA21" s="28">
        <f t="shared" si="0"/>
        <v>142.92379471228617</v>
      </c>
      <c r="AB21" s="26">
        <f t="shared" si="1"/>
        <v>276</v>
      </c>
      <c r="AC21" s="31">
        <v>600</v>
      </c>
      <c r="AD21" s="31">
        <v>670</v>
      </c>
      <c r="AE21" s="27">
        <f t="shared" si="2"/>
        <v>111.66666666666667</v>
      </c>
      <c r="AF21" s="26">
        <f t="shared" si="3"/>
        <v>70</v>
      </c>
      <c r="AG21" s="31">
        <v>0</v>
      </c>
      <c r="AH21" s="119">
        <v>211</v>
      </c>
      <c r="AI21" s="27"/>
      <c r="AJ21" s="26">
        <f t="shared" si="5"/>
        <v>211</v>
      </c>
      <c r="AK21" s="31">
        <v>148</v>
      </c>
      <c r="AL21" s="31">
        <v>145</v>
      </c>
      <c r="AM21" s="27">
        <v>97.97297297297297</v>
      </c>
      <c r="AN21" s="26">
        <v>-3</v>
      </c>
      <c r="AO21" s="33">
        <v>90</v>
      </c>
      <c r="AP21" s="33">
        <v>102</v>
      </c>
      <c r="AQ21" s="29">
        <v>113.3</v>
      </c>
      <c r="AR21" s="26">
        <v>12</v>
      </c>
      <c r="AS21" s="34">
        <v>325</v>
      </c>
      <c r="AT21" s="31">
        <v>325</v>
      </c>
      <c r="AU21" s="28">
        <v>100</v>
      </c>
      <c r="AV21" s="26">
        <v>0</v>
      </c>
      <c r="AW21" s="31">
        <v>468</v>
      </c>
      <c r="AX21" s="31">
        <v>506</v>
      </c>
      <c r="AY21" s="28">
        <v>108.11965811965811</v>
      </c>
      <c r="AZ21" s="26">
        <v>38</v>
      </c>
      <c r="BA21" s="31">
        <v>422</v>
      </c>
      <c r="BB21" s="31">
        <v>452</v>
      </c>
      <c r="BC21" s="28">
        <v>107.10900473933648</v>
      </c>
      <c r="BD21" s="26">
        <v>30</v>
      </c>
      <c r="BE21" s="120">
        <v>2321.1132437619963</v>
      </c>
      <c r="BF21" s="31">
        <v>3206.8093385214006</v>
      </c>
      <c r="BG21" s="26">
        <v>885.6960947594043</v>
      </c>
      <c r="BH21" s="31">
        <v>83</v>
      </c>
      <c r="BI21" s="31">
        <v>87</v>
      </c>
      <c r="BJ21" s="27">
        <v>104.8</v>
      </c>
      <c r="BK21" s="26">
        <v>4</v>
      </c>
      <c r="BL21" s="31">
        <v>11</v>
      </c>
      <c r="BM21" s="31">
        <v>4771.11</v>
      </c>
      <c r="BN21" s="31">
        <v>5566.05</v>
      </c>
      <c r="BO21" s="27">
        <v>116.7</v>
      </c>
      <c r="BP21" s="26">
        <v>794.9400000000005</v>
      </c>
    </row>
    <row r="22" spans="1:68" s="20" customFormat="1" ht="18.75" customHeight="1">
      <c r="A22" s="30" t="s">
        <v>153</v>
      </c>
      <c r="B22" s="31">
        <v>1407</v>
      </c>
      <c r="C22" s="119">
        <v>1605</v>
      </c>
      <c r="D22" s="27">
        <v>114.0724946695096</v>
      </c>
      <c r="E22" s="26">
        <v>198</v>
      </c>
      <c r="F22" s="31">
        <v>458</v>
      </c>
      <c r="G22" s="31">
        <v>540</v>
      </c>
      <c r="H22" s="27">
        <v>117.90393013100437</v>
      </c>
      <c r="I22" s="26">
        <v>82</v>
      </c>
      <c r="J22" s="31">
        <v>185</v>
      </c>
      <c r="K22" s="31">
        <v>309</v>
      </c>
      <c r="L22" s="27">
        <v>167.02702702702703</v>
      </c>
      <c r="M22" s="26">
        <v>124</v>
      </c>
      <c r="N22" s="32">
        <v>85</v>
      </c>
      <c r="O22" s="31">
        <v>163</v>
      </c>
      <c r="P22" s="27" t="s">
        <v>176</v>
      </c>
      <c r="Q22" s="26">
        <v>78</v>
      </c>
      <c r="R22" s="27">
        <v>45.9</v>
      </c>
      <c r="S22" s="27">
        <v>52.8</v>
      </c>
      <c r="T22" s="27">
        <v>6.899999999999999</v>
      </c>
      <c r="U22" s="31">
        <v>143</v>
      </c>
      <c r="V22" s="32">
        <v>138</v>
      </c>
      <c r="W22" s="27">
        <v>96.5034965034965</v>
      </c>
      <c r="X22" s="26">
        <v>-5</v>
      </c>
      <c r="Y22" s="31">
        <v>1557</v>
      </c>
      <c r="Z22" s="31">
        <v>1790</v>
      </c>
      <c r="AA22" s="28">
        <f t="shared" si="0"/>
        <v>114.96467565831728</v>
      </c>
      <c r="AB22" s="26">
        <f t="shared" si="1"/>
        <v>233</v>
      </c>
      <c r="AC22" s="31">
        <v>1237</v>
      </c>
      <c r="AD22" s="31">
        <v>1426</v>
      </c>
      <c r="AE22" s="27">
        <f t="shared" si="2"/>
        <v>115.27890056588521</v>
      </c>
      <c r="AF22" s="26">
        <f t="shared" si="3"/>
        <v>189</v>
      </c>
      <c r="AG22" s="31">
        <v>244</v>
      </c>
      <c r="AH22" s="119">
        <v>259</v>
      </c>
      <c r="AI22" s="27">
        <f t="shared" si="4"/>
        <v>106.14754098360655</v>
      </c>
      <c r="AJ22" s="26">
        <f t="shared" si="5"/>
        <v>15</v>
      </c>
      <c r="AK22" s="31">
        <v>79</v>
      </c>
      <c r="AL22" s="31">
        <v>82</v>
      </c>
      <c r="AM22" s="27">
        <v>103.79746835443038</v>
      </c>
      <c r="AN22" s="26">
        <v>3</v>
      </c>
      <c r="AO22" s="33">
        <v>108</v>
      </c>
      <c r="AP22" s="33">
        <v>109</v>
      </c>
      <c r="AQ22" s="29">
        <v>100.9</v>
      </c>
      <c r="AR22" s="26">
        <v>1</v>
      </c>
      <c r="AS22" s="34">
        <v>344</v>
      </c>
      <c r="AT22" s="31">
        <v>392</v>
      </c>
      <c r="AU22" s="28">
        <v>114</v>
      </c>
      <c r="AV22" s="26">
        <v>48</v>
      </c>
      <c r="AW22" s="31">
        <v>1097</v>
      </c>
      <c r="AX22" s="31">
        <v>1234</v>
      </c>
      <c r="AY22" s="28">
        <v>112.48860528714677</v>
      </c>
      <c r="AZ22" s="26">
        <v>137</v>
      </c>
      <c r="BA22" s="31">
        <v>1002</v>
      </c>
      <c r="BB22" s="31">
        <v>1120</v>
      </c>
      <c r="BC22" s="28">
        <v>111.77644710578842</v>
      </c>
      <c r="BD22" s="26">
        <v>118</v>
      </c>
      <c r="BE22" s="120">
        <v>2173.087818696884</v>
      </c>
      <c r="BF22" s="31">
        <v>2806.902654867257</v>
      </c>
      <c r="BG22" s="26">
        <v>633.8148361703729</v>
      </c>
      <c r="BH22" s="31">
        <v>153</v>
      </c>
      <c r="BI22" s="31">
        <v>78</v>
      </c>
      <c r="BJ22" s="27">
        <v>51</v>
      </c>
      <c r="BK22" s="26">
        <v>-75</v>
      </c>
      <c r="BL22" s="31">
        <v>25</v>
      </c>
      <c r="BM22" s="31">
        <v>3990.33</v>
      </c>
      <c r="BN22" s="31">
        <v>4617.94</v>
      </c>
      <c r="BO22" s="27">
        <v>115.7</v>
      </c>
      <c r="BP22" s="26">
        <v>627.6099999999997</v>
      </c>
    </row>
    <row r="23" spans="1:68" s="20" customFormat="1" ht="18.75" customHeight="1">
      <c r="A23" s="30" t="s">
        <v>142</v>
      </c>
      <c r="B23" s="31">
        <v>887</v>
      </c>
      <c r="C23" s="119">
        <v>767</v>
      </c>
      <c r="D23" s="27">
        <v>86.47125140924464</v>
      </c>
      <c r="E23" s="26">
        <v>-120</v>
      </c>
      <c r="F23" s="31">
        <v>236</v>
      </c>
      <c r="G23" s="31">
        <v>227</v>
      </c>
      <c r="H23" s="27">
        <v>96.1864406779661</v>
      </c>
      <c r="I23" s="26">
        <v>-9</v>
      </c>
      <c r="J23" s="31">
        <v>35</v>
      </c>
      <c r="K23" s="31">
        <v>67</v>
      </c>
      <c r="L23" s="27">
        <v>191.42857142857144</v>
      </c>
      <c r="M23" s="26">
        <v>32</v>
      </c>
      <c r="N23" s="32">
        <v>3</v>
      </c>
      <c r="O23" s="31">
        <v>8</v>
      </c>
      <c r="P23" s="27" t="s">
        <v>177</v>
      </c>
      <c r="Q23" s="26">
        <v>5</v>
      </c>
      <c r="R23" s="27">
        <v>8.6</v>
      </c>
      <c r="S23" s="27">
        <v>11.9</v>
      </c>
      <c r="T23" s="27">
        <v>3.3000000000000007</v>
      </c>
      <c r="U23" s="31">
        <v>61</v>
      </c>
      <c r="V23" s="32">
        <v>111</v>
      </c>
      <c r="W23" s="27">
        <v>181.9672131147541</v>
      </c>
      <c r="X23" s="26">
        <v>50</v>
      </c>
      <c r="Y23" s="31">
        <v>616</v>
      </c>
      <c r="Z23" s="31">
        <v>713</v>
      </c>
      <c r="AA23" s="28">
        <f t="shared" si="0"/>
        <v>115.74675324675326</v>
      </c>
      <c r="AB23" s="26">
        <f t="shared" si="1"/>
        <v>97</v>
      </c>
      <c r="AC23" s="31">
        <v>563</v>
      </c>
      <c r="AD23" s="31">
        <v>551</v>
      </c>
      <c r="AE23" s="27">
        <f t="shared" si="2"/>
        <v>97.86856127886323</v>
      </c>
      <c r="AF23" s="26">
        <f t="shared" si="3"/>
        <v>-12</v>
      </c>
      <c r="AG23" s="31">
        <v>16</v>
      </c>
      <c r="AH23" s="119">
        <v>113</v>
      </c>
      <c r="AI23" s="27">
        <f t="shared" si="4"/>
        <v>706.25</v>
      </c>
      <c r="AJ23" s="26">
        <f t="shared" si="5"/>
        <v>97</v>
      </c>
      <c r="AK23" s="31">
        <v>19</v>
      </c>
      <c r="AL23" s="31">
        <v>14</v>
      </c>
      <c r="AM23" s="27">
        <v>73.68421052631578</v>
      </c>
      <c r="AN23" s="26">
        <v>-5</v>
      </c>
      <c r="AO23" s="33">
        <v>53</v>
      </c>
      <c r="AP23" s="33">
        <v>62</v>
      </c>
      <c r="AQ23" s="29">
        <v>117</v>
      </c>
      <c r="AR23" s="26">
        <v>9</v>
      </c>
      <c r="AS23" s="34">
        <v>261</v>
      </c>
      <c r="AT23" s="31">
        <v>223</v>
      </c>
      <c r="AU23" s="28">
        <v>85.4</v>
      </c>
      <c r="AV23" s="26">
        <v>-38</v>
      </c>
      <c r="AW23" s="31">
        <v>698</v>
      </c>
      <c r="AX23" s="31">
        <v>611</v>
      </c>
      <c r="AY23" s="28">
        <v>87.53581661891118</v>
      </c>
      <c r="AZ23" s="26">
        <v>-87</v>
      </c>
      <c r="BA23" s="31">
        <v>558</v>
      </c>
      <c r="BB23" s="31">
        <v>533</v>
      </c>
      <c r="BC23" s="28">
        <v>95.51971326164875</v>
      </c>
      <c r="BD23" s="26">
        <v>-25</v>
      </c>
      <c r="BE23" s="120">
        <v>2014.4244105409155</v>
      </c>
      <c r="BF23" s="31">
        <v>2762.1184919210054</v>
      </c>
      <c r="BG23" s="26">
        <v>747.69408138009</v>
      </c>
      <c r="BH23" s="31">
        <v>215</v>
      </c>
      <c r="BI23" s="31">
        <v>163</v>
      </c>
      <c r="BJ23" s="27">
        <v>75.8</v>
      </c>
      <c r="BK23" s="26">
        <v>-52</v>
      </c>
      <c r="BL23" s="31">
        <v>11</v>
      </c>
      <c r="BM23" s="31">
        <v>4322.62</v>
      </c>
      <c r="BN23" s="31">
        <v>5554.01</v>
      </c>
      <c r="BO23" s="27">
        <v>128.5</v>
      </c>
      <c r="BP23" s="26">
        <v>1231.3900000000003</v>
      </c>
    </row>
    <row r="24" spans="1:68" s="20" customFormat="1" ht="18.75" customHeight="1">
      <c r="A24" s="30" t="s">
        <v>154</v>
      </c>
      <c r="B24" s="31">
        <v>680</v>
      </c>
      <c r="C24" s="119">
        <v>771</v>
      </c>
      <c r="D24" s="27">
        <v>113.38235294117646</v>
      </c>
      <c r="E24" s="26">
        <v>91</v>
      </c>
      <c r="F24" s="31">
        <v>234</v>
      </c>
      <c r="G24" s="31">
        <v>258</v>
      </c>
      <c r="H24" s="27">
        <v>110.25641025641026</v>
      </c>
      <c r="I24" s="26">
        <v>24</v>
      </c>
      <c r="J24" s="31">
        <v>199</v>
      </c>
      <c r="K24" s="31">
        <v>149</v>
      </c>
      <c r="L24" s="27">
        <v>74.87437185929649</v>
      </c>
      <c r="M24" s="26">
        <v>-50</v>
      </c>
      <c r="N24" s="32">
        <v>123</v>
      </c>
      <c r="O24" s="31">
        <v>52</v>
      </c>
      <c r="P24" s="27">
        <v>42.27642276422765</v>
      </c>
      <c r="Q24" s="26">
        <v>-71</v>
      </c>
      <c r="R24" s="27">
        <v>61.8</v>
      </c>
      <c r="S24" s="27">
        <v>34.9</v>
      </c>
      <c r="T24" s="27">
        <v>-26.9</v>
      </c>
      <c r="U24" s="31">
        <v>88</v>
      </c>
      <c r="V24" s="32">
        <v>65</v>
      </c>
      <c r="W24" s="27">
        <v>73.86363636363636</v>
      </c>
      <c r="X24" s="26">
        <v>-23</v>
      </c>
      <c r="Y24" s="31">
        <v>1253</v>
      </c>
      <c r="Z24" s="31">
        <v>1238</v>
      </c>
      <c r="AA24" s="28">
        <f t="shared" si="0"/>
        <v>98.80287310454908</v>
      </c>
      <c r="AB24" s="26">
        <f t="shared" si="1"/>
        <v>-15</v>
      </c>
      <c r="AC24" s="31">
        <v>595</v>
      </c>
      <c r="AD24" s="31">
        <v>659</v>
      </c>
      <c r="AE24" s="27">
        <f t="shared" si="2"/>
        <v>110.75630252100841</v>
      </c>
      <c r="AF24" s="26">
        <f t="shared" si="3"/>
        <v>64</v>
      </c>
      <c r="AG24" s="31">
        <v>465</v>
      </c>
      <c r="AH24" s="119">
        <v>416</v>
      </c>
      <c r="AI24" s="27">
        <f t="shared" si="4"/>
        <v>89.46236559139786</v>
      </c>
      <c r="AJ24" s="26">
        <f t="shared" si="5"/>
        <v>-49</v>
      </c>
      <c r="AK24" s="31">
        <v>21</v>
      </c>
      <c r="AL24" s="31">
        <v>0</v>
      </c>
      <c r="AM24" s="27" t="s">
        <v>167</v>
      </c>
      <c r="AN24" s="26">
        <v>-21</v>
      </c>
      <c r="AO24" s="33">
        <v>87</v>
      </c>
      <c r="AP24" s="33">
        <v>87</v>
      </c>
      <c r="AQ24" s="29">
        <v>100</v>
      </c>
      <c r="AR24" s="26">
        <v>0</v>
      </c>
      <c r="AS24" s="34">
        <v>253</v>
      </c>
      <c r="AT24" s="31">
        <v>253</v>
      </c>
      <c r="AU24" s="28">
        <v>100</v>
      </c>
      <c r="AV24" s="26">
        <v>0</v>
      </c>
      <c r="AW24" s="31">
        <v>501</v>
      </c>
      <c r="AX24" s="31">
        <v>577</v>
      </c>
      <c r="AY24" s="28">
        <v>115.16966067864271</v>
      </c>
      <c r="AZ24" s="26">
        <v>76</v>
      </c>
      <c r="BA24" s="31">
        <v>466</v>
      </c>
      <c r="BB24" s="31">
        <v>528</v>
      </c>
      <c r="BC24" s="28">
        <v>113.30472103004293</v>
      </c>
      <c r="BD24" s="26">
        <v>62</v>
      </c>
      <c r="BE24" s="120">
        <v>2368.5774946921442</v>
      </c>
      <c r="BF24" s="31">
        <v>3165.970772442589</v>
      </c>
      <c r="BG24" s="26">
        <v>797.3932777504447</v>
      </c>
      <c r="BH24" s="31">
        <v>79</v>
      </c>
      <c r="BI24" s="31">
        <v>126</v>
      </c>
      <c r="BJ24" s="27">
        <v>159.5</v>
      </c>
      <c r="BK24" s="26">
        <v>47</v>
      </c>
      <c r="BL24" s="31">
        <v>9</v>
      </c>
      <c r="BM24" s="31">
        <v>4550.43</v>
      </c>
      <c r="BN24" s="31">
        <v>6154.47</v>
      </c>
      <c r="BO24" s="27">
        <v>135.3</v>
      </c>
      <c r="BP24" s="26">
        <v>1604.04</v>
      </c>
    </row>
    <row r="25" spans="1:68" s="20" customFormat="1" ht="18.75" customHeight="1">
      <c r="A25" s="30" t="s">
        <v>143</v>
      </c>
      <c r="B25" s="31">
        <v>1074</v>
      </c>
      <c r="C25" s="119">
        <v>971</v>
      </c>
      <c r="D25" s="27">
        <v>90.4096834264432</v>
      </c>
      <c r="E25" s="26">
        <v>-103</v>
      </c>
      <c r="F25" s="31">
        <v>229</v>
      </c>
      <c r="G25" s="31">
        <v>130</v>
      </c>
      <c r="H25" s="27">
        <v>56.76855895196506</v>
      </c>
      <c r="I25" s="26">
        <v>-99</v>
      </c>
      <c r="J25" s="31">
        <v>114</v>
      </c>
      <c r="K25" s="31">
        <v>222</v>
      </c>
      <c r="L25" s="27">
        <v>194.73684210526315</v>
      </c>
      <c r="M25" s="26">
        <v>108</v>
      </c>
      <c r="N25" s="32">
        <v>5</v>
      </c>
      <c r="O25" s="31">
        <v>13</v>
      </c>
      <c r="P25" s="170">
        <v>260</v>
      </c>
      <c r="Q25" s="26">
        <v>8</v>
      </c>
      <c r="R25" s="27">
        <v>4.4</v>
      </c>
      <c r="S25" s="27">
        <v>5.9</v>
      </c>
      <c r="T25" s="27">
        <v>1.5</v>
      </c>
      <c r="U25" s="31">
        <v>186</v>
      </c>
      <c r="V25" s="32">
        <v>216</v>
      </c>
      <c r="W25" s="27">
        <v>116.12903225806453</v>
      </c>
      <c r="X25" s="26">
        <v>30</v>
      </c>
      <c r="Y25" s="31">
        <v>1063</v>
      </c>
      <c r="Z25" s="31">
        <v>951</v>
      </c>
      <c r="AA25" s="28">
        <f t="shared" si="0"/>
        <v>89.46378174976482</v>
      </c>
      <c r="AB25" s="26">
        <f t="shared" si="1"/>
        <v>-112</v>
      </c>
      <c r="AC25" s="31">
        <v>904</v>
      </c>
      <c r="AD25" s="31">
        <v>809</v>
      </c>
      <c r="AE25" s="27">
        <f t="shared" si="2"/>
        <v>89.49115044247787</v>
      </c>
      <c r="AF25" s="26">
        <f t="shared" si="3"/>
        <v>-95</v>
      </c>
      <c r="AG25" s="31">
        <v>52</v>
      </c>
      <c r="AH25" s="119">
        <v>42</v>
      </c>
      <c r="AI25" s="27">
        <f t="shared" si="4"/>
        <v>80.76923076923077</v>
      </c>
      <c r="AJ25" s="26">
        <f t="shared" si="5"/>
        <v>-10</v>
      </c>
      <c r="AK25" s="31">
        <v>39</v>
      </c>
      <c r="AL25" s="31">
        <v>15</v>
      </c>
      <c r="AM25" s="27">
        <v>38.46153846153847</v>
      </c>
      <c r="AN25" s="26">
        <v>-24</v>
      </c>
      <c r="AO25" s="33">
        <v>42</v>
      </c>
      <c r="AP25" s="33">
        <v>50</v>
      </c>
      <c r="AQ25" s="29">
        <v>119</v>
      </c>
      <c r="AR25" s="26">
        <v>8</v>
      </c>
      <c r="AS25" s="34">
        <v>348</v>
      </c>
      <c r="AT25" s="31">
        <v>329</v>
      </c>
      <c r="AU25" s="28">
        <v>94.5</v>
      </c>
      <c r="AV25" s="26">
        <v>-19</v>
      </c>
      <c r="AW25" s="31">
        <v>873</v>
      </c>
      <c r="AX25" s="31">
        <v>658</v>
      </c>
      <c r="AY25" s="28">
        <v>75.37227949599084</v>
      </c>
      <c r="AZ25" s="26">
        <v>-215</v>
      </c>
      <c r="BA25" s="31">
        <v>794</v>
      </c>
      <c r="BB25" s="31">
        <v>613</v>
      </c>
      <c r="BC25" s="28">
        <v>77.20403022670025</v>
      </c>
      <c r="BD25" s="26">
        <v>-181</v>
      </c>
      <c r="BE25" s="120">
        <v>2681.757656458056</v>
      </c>
      <c r="BF25" s="31">
        <v>3237.5521557719053</v>
      </c>
      <c r="BG25" s="26">
        <v>555.7944993138494</v>
      </c>
      <c r="BH25" s="31">
        <v>228</v>
      </c>
      <c r="BI25" s="31">
        <v>97</v>
      </c>
      <c r="BJ25" s="27">
        <v>42.5</v>
      </c>
      <c r="BK25" s="26">
        <v>-131</v>
      </c>
      <c r="BL25" s="31">
        <v>5</v>
      </c>
      <c r="BM25" s="31">
        <v>4491.73</v>
      </c>
      <c r="BN25" s="31">
        <v>5141.24</v>
      </c>
      <c r="BO25" s="27">
        <v>114.5</v>
      </c>
      <c r="BP25" s="26">
        <v>649.5100000000002</v>
      </c>
    </row>
    <row r="26" spans="1:68" s="20" customFormat="1" ht="18.75" customHeight="1">
      <c r="A26" s="30" t="s">
        <v>155</v>
      </c>
      <c r="B26" s="31">
        <v>767</v>
      </c>
      <c r="C26" s="119">
        <v>729</v>
      </c>
      <c r="D26" s="27">
        <v>95.04563233376793</v>
      </c>
      <c r="E26" s="26">
        <v>-38</v>
      </c>
      <c r="F26" s="31">
        <v>240</v>
      </c>
      <c r="G26" s="31">
        <v>178</v>
      </c>
      <c r="H26" s="27">
        <v>74.16666666666667</v>
      </c>
      <c r="I26" s="26">
        <v>-62</v>
      </c>
      <c r="J26" s="31">
        <v>103</v>
      </c>
      <c r="K26" s="31">
        <v>109</v>
      </c>
      <c r="L26" s="27">
        <v>105.8252427184466</v>
      </c>
      <c r="M26" s="26">
        <v>6</v>
      </c>
      <c r="N26" s="32">
        <v>11</v>
      </c>
      <c r="O26" s="31">
        <v>12</v>
      </c>
      <c r="P26" s="27">
        <v>109.09090909090908</v>
      </c>
      <c r="Q26" s="26">
        <v>1</v>
      </c>
      <c r="R26" s="27">
        <v>10.7</v>
      </c>
      <c r="S26" s="27">
        <v>11</v>
      </c>
      <c r="T26" s="27">
        <v>0.3000000000000007</v>
      </c>
      <c r="U26" s="31">
        <v>68</v>
      </c>
      <c r="V26" s="32">
        <v>68</v>
      </c>
      <c r="W26" s="27">
        <v>100</v>
      </c>
      <c r="X26" s="26">
        <v>0</v>
      </c>
      <c r="Y26" s="31">
        <v>628</v>
      </c>
      <c r="Z26" s="31">
        <v>752</v>
      </c>
      <c r="AA26" s="28">
        <f t="shared" si="0"/>
        <v>119.7452229299363</v>
      </c>
      <c r="AB26" s="26">
        <f t="shared" si="1"/>
        <v>124</v>
      </c>
      <c r="AC26" s="31">
        <v>519</v>
      </c>
      <c r="AD26" s="31">
        <v>613</v>
      </c>
      <c r="AE26" s="27">
        <f t="shared" si="2"/>
        <v>118.11175337186899</v>
      </c>
      <c r="AF26" s="26">
        <f t="shared" si="3"/>
        <v>94</v>
      </c>
      <c r="AG26" s="31">
        <v>23</v>
      </c>
      <c r="AH26" s="119">
        <v>74</v>
      </c>
      <c r="AI26" s="27">
        <f t="shared" si="4"/>
        <v>321.7391304347826</v>
      </c>
      <c r="AJ26" s="26">
        <f t="shared" si="5"/>
        <v>51</v>
      </c>
      <c r="AK26" s="31">
        <v>107</v>
      </c>
      <c r="AL26" s="31">
        <v>122</v>
      </c>
      <c r="AM26" s="27">
        <v>114.01869158878503</v>
      </c>
      <c r="AN26" s="26">
        <v>15</v>
      </c>
      <c r="AO26" s="33">
        <v>38</v>
      </c>
      <c r="AP26" s="33">
        <v>47</v>
      </c>
      <c r="AQ26" s="29">
        <v>123.7</v>
      </c>
      <c r="AR26" s="26">
        <v>9</v>
      </c>
      <c r="AS26" s="34">
        <v>151</v>
      </c>
      <c r="AT26" s="31">
        <v>152</v>
      </c>
      <c r="AU26" s="28">
        <v>100.7</v>
      </c>
      <c r="AV26" s="26">
        <v>1</v>
      </c>
      <c r="AW26" s="31">
        <v>605</v>
      </c>
      <c r="AX26" s="31">
        <v>558</v>
      </c>
      <c r="AY26" s="28">
        <v>92.23140495867769</v>
      </c>
      <c r="AZ26" s="26">
        <v>-47</v>
      </c>
      <c r="BA26" s="31">
        <v>574</v>
      </c>
      <c r="BB26" s="31">
        <v>521</v>
      </c>
      <c r="BC26" s="28">
        <v>90.76655052264809</v>
      </c>
      <c r="BD26" s="26">
        <v>-53</v>
      </c>
      <c r="BE26" s="120">
        <v>2438.823529411765</v>
      </c>
      <c r="BF26" s="31">
        <v>3190.2573529411766</v>
      </c>
      <c r="BG26" s="26">
        <v>751.4338235294117</v>
      </c>
      <c r="BH26" s="31">
        <v>55</v>
      </c>
      <c r="BI26" s="31">
        <v>56</v>
      </c>
      <c r="BJ26" s="27">
        <v>101.8</v>
      </c>
      <c r="BK26" s="26">
        <v>1</v>
      </c>
      <c r="BL26" s="31">
        <v>3</v>
      </c>
      <c r="BM26" s="31">
        <v>4246.13</v>
      </c>
      <c r="BN26" s="31">
        <v>4894.29</v>
      </c>
      <c r="BO26" s="27">
        <v>115.3</v>
      </c>
      <c r="BP26" s="26">
        <v>648.1599999999999</v>
      </c>
    </row>
    <row r="27" spans="1:68" s="20" customFormat="1" ht="18.75" customHeight="1">
      <c r="A27" s="30" t="s">
        <v>144</v>
      </c>
      <c r="B27" s="31">
        <v>938</v>
      </c>
      <c r="C27" s="119">
        <v>982</v>
      </c>
      <c r="D27" s="27">
        <v>104.69083155650321</v>
      </c>
      <c r="E27" s="26">
        <v>44</v>
      </c>
      <c r="F27" s="31">
        <v>282</v>
      </c>
      <c r="G27" s="31">
        <v>293</v>
      </c>
      <c r="H27" s="27">
        <v>103.90070921985814</v>
      </c>
      <c r="I27" s="26">
        <v>11</v>
      </c>
      <c r="J27" s="31">
        <v>91</v>
      </c>
      <c r="K27" s="31">
        <v>176</v>
      </c>
      <c r="L27" s="27">
        <v>193.4065934065934</v>
      </c>
      <c r="M27" s="26">
        <v>85</v>
      </c>
      <c r="N27" s="32">
        <v>19</v>
      </c>
      <c r="O27" s="31">
        <v>21</v>
      </c>
      <c r="P27" s="27">
        <v>110.5263157894737</v>
      </c>
      <c r="Q27" s="26">
        <v>2</v>
      </c>
      <c r="R27" s="27">
        <v>20.9</v>
      </c>
      <c r="S27" s="27">
        <v>11.9</v>
      </c>
      <c r="T27" s="27">
        <v>-8.999999999999998</v>
      </c>
      <c r="U27" s="31">
        <v>146</v>
      </c>
      <c r="V27" s="32">
        <v>137</v>
      </c>
      <c r="W27" s="27">
        <v>93.83561643835617</v>
      </c>
      <c r="X27" s="26">
        <v>-9</v>
      </c>
      <c r="Y27" s="31">
        <v>956</v>
      </c>
      <c r="Z27" s="31">
        <v>992</v>
      </c>
      <c r="AA27" s="28">
        <f t="shared" si="0"/>
        <v>103.76569037656904</v>
      </c>
      <c r="AB27" s="26">
        <f t="shared" si="1"/>
        <v>36</v>
      </c>
      <c r="AC27" s="31">
        <v>823</v>
      </c>
      <c r="AD27" s="31">
        <v>870</v>
      </c>
      <c r="AE27" s="27">
        <f t="shared" si="2"/>
        <v>105.7108140947752</v>
      </c>
      <c r="AF27" s="26">
        <f t="shared" si="3"/>
        <v>47</v>
      </c>
      <c r="AG27" s="31">
        <v>67</v>
      </c>
      <c r="AH27" s="119">
        <v>58</v>
      </c>
      <c r="AI27" s="27">
        <f t="shared" si="4"/>
        <v>86.56716417910447</v>
      </c>
      <c r="AJ27" s="26">
        <f t="shared" si="5"/>
        <v>-9</v>
      </c>
      <c r="AK27" s="31">
        <v>59</v>
      </c>
      <c r="AL27" s="31">
        <v>112</v>
      </c>
      <c r="AM27" s="27">
        <v>189.83050847457628</v>
      </c>
      <c r="AN27" s="26">
        <v>53</v>
      </c>
      <c r="AO27" s="33">
        <v>47</v>
      </c>
      <c r="AP27" s="33">
        <v>53</v>
      </c>
      <c r="AQ27" s="29">
        <v>112.8</v>
      </c>
      <c r="AR27" s="26">
        <v>6</v>
      </c>
      <c r="AS27" s="34">
        <v>211</v>
      </c>
      <c r="AT27" s="31">
        <v>217</v>
      </c>
      <c r="AU27" s="28">
        <v>102.8</v>
      </c>
      <c r="AV27" s="26">
        <v>6</v>
      </c>
      <c r="AW27" s="31">
        <v>735</v>
      </c>
      <c r="AX27" s="31">
        <v>728</v>
      </c>
      <c r="AY27" s="28">
        <v>99.04761904761905</v>
      </c>
      <c r="AZ27" s="26">
        <v>-7</v>
      </c>
      <c r="BA27" s="31">
        <v>670</v>
      </c>
      <c r="BB27" s="31">
        <v>682</v>
      </c>
      <c r="BC27" s="28">
        <v>101.7910447761194</v>
      </c>
      <c r="BD27" s="26">
        <v>12</v>
      </c>
      <c r="BE27" s="120">
        <v>2513.8888888888887</v>
      </c>
      <c r="BF27" s="31">
        <v>2966.915052160954</v>
      </c>
      <c r="BG27" s="26">
        <v>453.02616327206533</v>
      </c>
      <c r="BH27" s="31">
        <v>118</v>
      </c>
      <c r="BI27" s="31">
        <v>52</v>
      </c>
      <c r="BJ27" s="27">
        <v>44.1</v>
      </c>
      <c r="BK27" s="26">
        <v>-66</v>
      </c>
      <c r="BL27" s="31">
        <v>12</v>
      </c>
      <c r="BM27" s="31">
        <v>4423.83</v>
      </c>
      <c r="BN27" s="31">
        <v>6418.38</v>
      </c>
      <c r="BO27" s="27">
        <v>145.1</v>
      </c>
      <c r="BP27" s="26">
        <v>1994.5500000000002</v>
      </c>
    </row>
    <row r="28" spans="1:68" s="20" customFormat="1" ht="18.75" customHeight="1">
      <c r="A28" s="30" t="s">
        <v>156</v>
      </c>
      <c r="B28" s="31">
        <v>842</v>
      </c>
      <c r="C28" s="119">
        <v>866</v>
      </c>
      <c r="D28" s="27">
        <v>102.85035629453682</v>
      </c>
      <c r="E28" s="26">
        <v>24</v>
      </c>
      <c r="F28" s="31">
        <v>203</v>
      </c>
      <c r="G28" s="31">
        <v>212</v>
      </c>
      <c r="H28" s="27">
        <v>104.43349753694582</v>
      </c>
      <c r="I28" s="26">
        <v>9</v>
      </c>
      <c r="J28" s="31">
        <v>211</v>
      </c>
      <c r="K28" s="31">
        <v>278</v>
      </c>
      <c r="L28" s="27">
        <v>131.75355450236967</v>
      </c>
      <c r="M28" s="26">
        <v>67</v>
      </c>
      <c r="N28" s="32">
        <v>59</v>
      </c>
      <c r="O28" s="31">
        <v>80</v>
      </c>
      <c r="P28" s="27">
        <v>135.59322033898303</v>
      </c>
      <c r="Q28" s="26">
        <v>21</v>
      </c>
      <c r="R28" s="27">
        <v>28</v>
      </c>
      <c r="S28" s="27">
        <v>28.8</v>
      </c>
      <c r="T28" s="27">
        <v>0.8000000000000007</v>
      </c>
      <c r="U28" s="31">
        <v>94</v>
      </c>
      <c r="V28" s="32">
        <v>95</v>
      </c>
      <c r="W28" s="27">
        <v>101.06382978723406</v>
      </c>
      <c r="X28" s="26">
        <v>1</v>
      </c>
      <c r="Y28" s="31">
        <v>716</v>
      </c>
      <c r="Z28" s="31">
        <v>880</v>
      </c>
      <c r="AA28" s="28">
        <f t="shared" si="0"/>
        <v>122.90502793296089</v>
      </c>
      <c r="AB28" s="26">
        <f t="shared" si="1"/>
        <v>164</v>
      </c>
      <c r="AC28" s="31">
        <v>667</v>
      </c>
      <c r="AD28" s="31">
        <v>759</v>
      </c>
      <c r="AE28" s="27">
        <f t="shared" si="2"/>
        <v>113.79310344827587</v>
      </c>
      <c r="AF28" s="26">
        <f t="shared" si="3"/>
        <v>92</v>
      </c>
      <c r="AG28" s="31">
        <v>12</v>
      </c>
      <c r="AH28" s="119">
        <v>51</v>
      </c>
      <c r="AI28" s="27">
        <f t="shared" si="4"/>
        <v>425</v>
      </c>
      <c r="AJ28" s="26">
        <f t="shared" si="5"/>
        <v>39</v>
      </c>
      <c r="AK28" s="31">
        <v>108</v>
      </c>
      <c r="AL28" s="31">
        <v>110</v>
      </c>
      <c r="AM28" s="27">
        <v>101.85185185185186</v>
      </c>
      <c r="AN28" s="26">
        <v>2</v>
      </c>
      <c r="AO28" s="33">
        <v>48</v>
      </c>
      <c r="AP28" s="33">
        <v>67</v>
      </c>
      <c r="AQ28" s="29">
        <v>139.6</v>
      </c>
      <c r="AR28" s="26">
        <v>19</v>
      </c>
      <c r="AS28" s="34">
        <v>302</v>
      </c>
      <c r="AT28" s="31">
        <v>381</v>
      </c>
      <c r="AU28" s="28">
        <v>126.2</v>
      </c>
      <c r="AV28" s="26">
        <v>79</v>
      </c>
      <c r="AW28" s="31">
        <v>614</v>
      </c>
      <c r="AX28" s="31">
        <v>582</v>
      </c>
      <c r="AY28" s="28">
        <v>94.78827361563518</v>
      </c>
      <c r="AZ28" s="26">
        <v>-32</v>
      </c>
      <c r="BA28" s="31">
        <v>561</v>
      </c>
      <c r="BB28" s="31">
        <v>521</v>
      </c>
      <c r="BC28" s="28">
        <v>92.8698752228164</v>
      </c>
      <c r="BD28" s="26">
        <v>-40</v>
      </c>
      <c r="BE28" s="120">
        <v>2504.8502139800285</v>
      </c>
      <c r="BF28" s="31">
        <v>2982.621951219512</v>
      </c>
      <c r="BG28" s="26">
        <v>477.7717372394836</v>
      </c>
      <c r="BH28" s="31">
        <v>101</v>
      </c>
      <c r="BI28" s="31">
        <v>111</v>
      </c>
      <c r="BJ28" s="27">
        <v>109.9</v>
      </c>
      <c r="BK28" s="26">
        <v>10</v>
      </c>
      <c r="BL28" s="31">
        <v>21</v>
      </c>
      <c r="BM28" s="31">
        <v>3781.73</v>
      </c>
      <c r="BN28" s="31">
        <v>4273.05</v>
      </c>
      <c r="BO28" s="27">
        <v>113</v>
      </c>
      <c r="BP28" s="26">
        <v>491.32000000000016</v>
      </c>
    </row>
    <row r="29" spans="1:68" s="20" customFormat="1" ht="18.75" customHeight="1">
      <c r="A29" s="30" t="s">
        <v>145</v>
      </c>
      <c r="B29" s="31">
        <v>736</v>
      </c>
      <c r="C29" s="119">
        <v>793</v>
      </c>
      <c r="D29" s="27">
        <v>107.74456521739131</v>
      </c>
      <c r="E29" s="26">
        <v>57</v>
      </c>
      <c r="F29" s="31">
        <v>250</v>
      </c>
      <c r="G29" s="31">
        <v>254</v>
      </c>
      <c r="H29" s="27">
        <v>101.6</v>
      </c>
      <c r="I29" s="26">
        <v>4</v>
      </c>
      <c r="J29" s="31">
        <v>92</v>
      </c>
      <c r="K29" s="31">
        <v>115</v>
      </c>
      <c r="L29" s="27">
        <v>125</v>
      </c>
      <c r="M29" s="26">
        <v>23</v>
      </c>
      <c r="N29" s="32">
        <v>11</v>
      </c>
      <c r="O29" s="31">
        <v>1</v>
      </c>
      <c r="P29" s="170">
        <v>9.090909090909092</v>
      </c>
      <c r="Q29" s="26">
        <v>-10</v>
      </c>
      <c r="R29" s="27">
        <v>12</v>
      </c>
      <c r="S29" s="27">
        <v>0.9</v>
      </c>
      <c r="T29" s="27">
        <v>-11.1</v>
      </c>
      <c r="U29" s="31">
        <v>54</v>
      </c>
      <c r="V29" s="32">
        <v>94</v>
      </c>
      <c r="W29" s="27">
        <v>174.07407407407408</v>
      </c>
      <c r="X29" s="26">
        <v>40</v>
      </c>
      <c r="Y29" s="31">
        <v>651</v>
      </c>
      <c r="Z29" s="31">
        <v>815</v>
      </c>
      <c r="AA29" s="28">
        <f t="shared" si="0"/>
        <v>125.19201228878649</v>
      </c>
      <c r="AB29" s="26">
        <f t="shared" si="1"/>
        <v>164</v>
      </c>
      <c r="AC29" s="31">
        <v>630</v>
      </c>
      <c r="AD29" s="31">
        <v>685</v>
      </c>
      <c r="AE29" s="27">
        <f t="shared" si="2"/>
        <v>108.73015873015872</v>
      </c>
      <c r="AF29" s="26">
        <f t="shared" si="3"/>
        <v>55</v>
      </c>
      <c r="AG29" s="31">
        <v>0</v>
      </c>
      <c r="AH29" s="119">
        <v>91</v>
      </c>
      <c r="AI29" s="27"/>
      <c r="AJ29" s="26">
        <f t="shared" si="5"/>
        <v>91</v>
      </c>
      <c r="AK29" s="31">
        <v>76</v>
      </c>
      <c r="AL29" s="31">
        <v>111</v>
      </c>
      <c r="AM29" s="27">
        <v>146.05263157894737</v>
      </c>
      <c r="AN29" s="26">
        <v>35</v>
      </c>
      <c r="AO29" s="33">
        <v>60</v>
      </c>
      <c r="AP29" s="33">
        <v>51</v>
      </c>
      <c r="AQ29" s="29">
        <v>85</v>
      </c>
      <c r="AR29" s="26">
        <v>-9</v>
      </c>
      <c r="AS29" s="34">
        <v>225</v>
      </c>
      <c r="AT29" s="31">
        <v>204</v>
      </c>
      <c r="AU29" s="28">
        <v>90.7</v>
      </c>
      <c r="AV29" s="26">
        <v>-21</v>
      </c>
      <c r="AW29" s="31">
        <v>560</v>
      </c>
      <c r="AX29" s="31">
        <v>584</v>
      </c>
      <c r="AY29" s="28">
        <v>104.28571428571429</v>
      </c>
      <c r="AZ29" s="26">
        <v>24</v>
      </c>
      <c r="BA29" s="31">
        <v>528</v>
      </c>
      <c r="BB29" s="31">
        <v>532</v>
      </c>
      <c r="BC29" s="28">
        <v>100.75757575757575</v>
      </c>
      <c r="BD29" s="26">
        <v>4</v>
      </c>
      <c r="BE29" s="120">
        <v>2339.207920792079</v>
      </c>
      <c r="BF29" s="31">
        <v>3661.3207547169814</v>
      </c>
      <c r="BG29" s="26">
        <v>1322.1128339249021</v>
      </c>
      <c r="BH29" s="31">
        <v>130</v>
      </c>
      <c r="BI29" s="31">
        <v>91</v>
      </c>
      <c r="BJ29" s="27">
        <v>70</v>
      </c>
      <c r="BK29" s="26">
        <v>-39</v>
      </c>
      <c r="BL29" s="31">
        <v>15</v>
      </c>
      <c r="BM29" s="31">
        <v>4256.99</v>
      </c>
      <c r="BN29" s="31">
        <v>4999.1</v>
      </c>
      <c r="BO29" s="27">
        <v>117.4</v>
      </c>
      <c r="BP29" s="26">
        <v>742.1100000000006</v>
      </c>
    </row>
    <row r="30" spans="1:68" s="20" customFormat="1" ht="18.75" customHeight="1">
      <c r="A30" s="30" t="s">
        <v>146</v>
      </c>
      <c r="B30" s="31">
        <v>1217</v>
      </c>
      <c r="C30" s="119">
        <v>1118</v>
      </c>
      <c r="D30" s="27">
        <v>91.86524239934265</v>
      </c>
      <c r="E30" s="26">
        <v>-99</v>
      </c>
      <c r="F30" s="31">
        <v>519</v>
      </c>
      <c r="G30" s="31">
        <v>449</v>
      </c>
      <c r="H30" s="27">
        <v>86.51252408477842</v>
      </c>
      <c r="I30" s="26">
        <v>-70</v>
      </c>
      <c r="J30" s="31">
        <v>186</v>
      </c>
      <c r="K30" s="31">
        <v>187</v>
      </c>
      <c r="L30" s="27">
        <v>100.53763440860214</v>
      </c>
      <c r="M30" s="26">
        <v>1</v>
      </c>
      <c r="N30" s="32">
        <v>33</v>
      </c>
      <c r="O30" s="31">
        <v>79</v>
      </c>
      <c r="P30" s="27" t="s">
        <v>169</v>
      </c>
      <c r="Q30" s="26">
        <v>46</v>
      </c>
      <c r="R30" s="27">
        <v>17.7</v>
      </c>
      <c r="S30" s="27">
        <v>42.2</v>
      </c>
      <c r="T30" s="27">
        <v>24.500000000000004</v>
      </c>
      <c r="U30" s="31">
        <v>142</v>
      </c>
      <c r="V30" s="32">
        <v>133</v>
      </c>
      <c r="W30" s="27">
        <v>93.66197183098592</v>
      </c>
      <c r="X30" s="26">
        <v>-9</v>
      </c>
      <c r="Y30" s="31">
        <v>1351</v>
      </c>
      <c r="Z30" s="31">
        <v>1353</v>
      </c>
      <c r="AA30" s="28">
        <f t="shared" si="0"/>
        <v>100.1480384900074</v>
      </c>
      <c r="AB30" s="26">
        <f t="shared" si="1"/>
        <v>2</v>
      </c>
      <c r="AC30" s="31">
        <v>1067</v>
      </c>
      <c r="AD30" s="31">
        <v>998</v>
      </c>
      <c r="AE30" s="27">
        <f t="shared" si="2"/>
        <v>93.53327085285848</v>
      </c>
      <c r="AF30" s="26">
        <f t="shared" si="3"/>
        <v>-69</v>
      </c>
      <c r="AG30" s="31">
        <v>241</v>
      </c>
      <c r="AH30" s="119">
        <v>174</v>
      </c>
      <c r="AI30" s="27">
        <f t="shared" si="4"/>
        <v>72.19917012448133</v>
      </c>
      <c r="AJ30" s="26">
        <f t="shared" si="5"/>
        <v>-67</v>
      </c>
      <c r="AK30" s="31">
        <v>94</v>
      </c>
      <c r="AL30" s="31">
        <v>39</v>
      </c>
      <c r="AM30" s="27">
        <v>41.48936170212766</v>
      </c>
      <c r="AN30" s="26">
        <v>-55</v>
      </c>
      <c r="AO30" s="33">
        <v>52</v>
      </c>
      <c r="AP30" s="33">
        <v>72</v>
      </c>
      <c r="AQ30" s="29">
        <v>138.5</v>
      </c>
      <c r="AR30" s="26">
        <v>20</v>
      </c>
      <c r="AS30" s="34">
        <v>353</v>
      </c>
      <c r="AT30" s="31">
        <v>353</v>
      </c>
      <c r="AU30" s="28">
        <v>100</v>
      </c>
      <c r="AV30" s="26">
        <v>0</v>
      </c>
      <c r="AW30" s="31">
        <v>921</v>
      </c>
      <c r="AX30" s="31">
        <v>860</v>
      </c>
      <c r="AY30" s="28">
        <v>93.37676438653637</v>
      </c>
      <c r="AZ30" s="26">
        <v>-61</v>
      </c>
      <c r="BA30" s="31">
        <v>879</v>
      </c>
      <c r="BB30" s="31">
        <v>802</v>
      </c>
      <c r="BC30" s="28">
        <v>91.2400455062571</v>
      </c>
      <c r="BD30" s="26">
        <v>-77</v>
      </c>
      <c r="BE30" s="120">
        <v>2770.0722394220847</v>
      </c>
      <c r="BF30" s="31">
        <v>3421.9557195571956</v>
      </c>
      <c r="BG30" s="26">
        <v>651.8834801351109</v>
      </c>
      <c r="BH30" s="31">
        <v>69</v>
      </c>
      <c r="BI30" s="31">
        <v>102</v>
      </c>
      <c r="BJ30" s="27">
        <v>147.8</v>
      </c>
      <c r="BK30" s="26">
        <v>33</v>
      </c>
      <c r="BL30" s="31">
        <v>47</v>
      </c>
      <c r="BM30" s="31">
        <v>4507.8</v>
      </c>
      <c r="BN30" s="31">
        <v>5264.71</v>
      </c>
      <c r="BO30" s="27">
        <v>116.8</v>
      </c>
      <c r="BP30" s="26">
        <v>756.9099999999999</v>
      </c>
    </row>
    <row r="31" spans="1:68" s="37" customFormat="1" ht="18.75" customHeight="1">
      <c r="A31" s="30" t="s">
        <v>157</v>
      </c>
      <c r="B31" s="31">
        <v>966</v>
      </c>
      <c r="C31" s="119">
        <v>874</v>
      </c>
      <c r="D31" s="27">
        <v>90.47619047619048</v>
      </c>
      <c r="E31" s="26">
        <v>-92</v>
      </c>
      <c r="F31" s="31">
        <v>252</v>
      </c>
      <c r="G31" s="31">
        <v>276</v>
      </c>
      <c r="H31" s="27">
        <v>109.52380952380953</v>
      </c>
      <c r="I31" s="26">
        <v>24</v>
      </c>
      <c r="J31" s="31">
        <v>116</v>
      </c>
      <c r="K31" s="31">
        <v>122</v>
      </c>
      <c r="L31" s="27">
        <v>105.17241379310344</v>
      </c>
      <c r="M31" s="26">
        <v>6</v>
      </c>
      <c r="N31" s="32">
        <v>30</v>
      </c>
      <c r="O31" s="31">
        <v>16</v>
      </c>
      <c r="P31" s="27">
        <v>53.333333333333336</v>
      </c>
      <c r="Q31" s="26">
        <v>-14</v>
      </c>
      <c r="R31" s="27">
        <v>25.9</v>
      </c>
      <c r="S31" s="27">
        <v>13.1</v>
      </c>
      <c r="T31" s="27">
        <v>-12.799999999999999</v>
      </c>
      <c r="U31" s="31">
        <v>109</v>
      </c>
      <c r="V31" s="32">
        <v>121</v>
      </c>
      <c r="W31" s="27">
        <v>111.0091743119266</v>
      </c>
      <c r="X31" s="26">
        <v>12</v>
      </c>
      <c r="Y31" s="31">
        <v>1012</v>
      </c>
      <c r="Z31" s="31">
        <v>1038</v>
      </c>
      <c r="AA31" s="28">
        <f t="shared" si="0"/>
        <v>102.56916996047431</v>
      </c>
      <c r="AB31" s="26">
        <f t="shared" si="1"/>
        <v>26</v>
      </c>
      <c r="AC31" s="31">
        <v>909</v>
      </c>
      <c r="AD31" s="31">
        <v>797</v>
      </c>
      <c r="AE31" s="27">
        <f t="shared" si="2"/>
        <v>87.67876787678767</v>
      </c>
      <c r="AF31" s="26">
        <f t="shared" si="3"/>
        <v>-112</v>
      </c>
      <c r="AG31" s="31">
        <v>69</v>
      </c>
      <c r="AH31" s="119">
        <v>208</v>
      </c>
      <c r="AI31" s="27">
        <f t="shared" si="4"/>
        <v>301.4492753623189</v>
      </c>
      <c r="AJ31" s="26">
        <f t="shared" si="5"/>
        <v>139</v>
      </c>
      <c r="AK31" s="31">
        <v>19</v>
      </c>
      <c r="AL31" s="31">
        <v>38</v>
      </c>
      <c r="AM31" s="27" t="s">
        <v>163</v>
      </c>
      <c r="AN31" s="26">
        <v>19</v>
      </c>
      <c r="AO31" s="33">
        <v>66</v>
      </c>
      <c r="AP31" s="33">
        <v>64</v>
      </c>
      <c r="AQ31" s="29">
        <v>97</v>
      </c>
      <c r="AR31" s="26">
        <v>-2</v>
      </c>
      <c r="AS31" s="34">
        <v>245</v>
      </c>
      <c r="AT31" s="31">
        <v>226</v>
      </c>
      <c r="AU31" s="28">
        <v>92.2</v>
      </c>
      <c r="AV31" s="26">
        <v>-19</v>
      </c>
      <c r="AW31" s="31">
        <v>772</v>
      </c>
      <c r="AX31" s="31">
        <v>661</v>
      </c>
      <c r="AY31" s="28">
        <v>85.62176165803109</v>
      </c>
      <c r="AZ31" s="26">
        <v>-111</v>
      </c>
      <c r="BA31" s="31">
        <v>709</v>
      </c>
      <c r="BB31" s="31">
        <v>613</v>
      </c>
      <c r="BC31" s="28">
        <v>86.45980253878702</v>
      </c>
      <c r="BD31" s="26">
        <v>-96</v>
      </c>
      <c r="BE31" s="120">
        <v>2922.6912928759893</v>
      </c>
      <c r="BF31" s="31">
        <v>3673.2113144758737</v>
      </c>
      <c r="BG31" s="26">
        <v>750.5200215998843</v>
      </c>
      <c r="BH31" s="31">
        <v>124</v>
      </c>
      <c r="BI31" s="31">
        <v>96</v>
      </c>
      <c r="BJ31" s="27">
        <v>77.4</v>
      </c>
      <c r="BK31" s="26">
        <v>-28</v>
      </c>
      <c r="BL31" s="31">
        <v>21</v>
      </c>
      <c r="BM31" s="31">
        <v>4097.44</v>
      </c>
      <c r="BN31" s="31">
        <v>4742.31</v>
      </c>
      <c r="BO31" s="27">
        <v>115.7</v>
      </c>
      <c r="BP31" s="26">
        <v>644.8700000000008</v>
      </c>
    </row>
    <row r="32" spans="1:68" s="20" customFormat="1" ht="18.75" customHeight="1">
      <c r="A32" s="38" t="s">
        <v>147</v>
      </c>
      <c r="B32" s="31">
        <v>1067</v>
      </c>
      <c r="C32" s="119">
        <v>1174</v>
      </c>
      <c r="D32" s="27">
        <v>110.02811621368322</v>
      </c>
      <c r="E32" s="26">
        <v>107</v>
      </c>
      <c r="F32" s="31">
        <v>299</v>
      </c>
      <c r="G32" s="31">
        <v>341</v>
      </c>
      <c r="H32" s="27">
        <v>114.0468227424749</v>
      </c>
      <c r="I32" s="26">
        <v>42</v>
      </c>
      <c r="J32" s="31">
        <v>220</v>
      </c>
      <c r="K32" s="31">
        <v>282</v>
      </c>
      <c r="L32" s="27">
        <v>128.1818181818182</v>
      </c>
      <c r="M32" s="26">
        <v>62</v>
      </c>
      <c r="N32" s="32">
        <v>76</v>
      </c>
      <c r="O32" s="31">
        <v>80</v>
      </c>
      <c r="P32" s="27">
        <v>105.26315789473684</v>
      </c>
      <c r="Q32" s="26">
        <v>4</v>
      </c>
      <c r="R32" s="27">
        <v>34.5</v>
      </c>
      <c r="S32" s="27">
        <v>28.4</v>
      </c>
      <c r="T32" s="27">
        <v>-6.100000000000001</v>
      </c>
      <c r="U32" s="31">
        <v>101</v>
      </c>
      <c r="V32" s="32">
        <v>121</v>
      </c>
      <c r="W32" s="27">
        <v>119.80198019801979</v>
      </c>
      <c r="X32" s="26">
        <v>20</v>
      </c>
      <c r="Y32" s="31">
        <v>960</v>
      </c>
      <c r="Z32" s="31">
        <v>1171</v>
      </c>
      <c r="AA32" s="28">
        <f t="shared" si="0"/>
        <v>121.97916666666666</v>
      </c>
      <c r="AB32" s="26">
        <f t="shared" si="1"/>
        <v>211</v>
      </c>
      <c r="AC32" s="31">
        <v>859</v>
      </c>
      <c r="AD32" s="31">
        <v>896</v>
      </c>
      <c r="AE32" s="27">
        <f t="shared" si="2"/>
        <v>104.30733410942956</v>
      </c>
      <c r="AF32" s="26">
        <f t="shared" si="3"/>
        <v>37</v>
      </c>
      <c r="AG32" s="31">
        <v>87</v>
      </c>
      <c r="AH32" s="119">
        <v>144</v>
      </c>
      <c r="AI32" s="27">
        <f t="shared" si="4"/>
        <v>165.51724137931035</v>
      </c>
      <c r="AJ32" s="26">
        <f t="shared" si="5"/>
        <v>57</v>
      </c>
      <c r="AK32" s="31">
        <v>39</v>
      </c>
      <c r="AL32" s="31">
        <v>27</v>
      </c>
      <c r="AM32" s="27">
        <v>69.23076923076923</v>
      </c>
      <c r="AN32" s="26">
        <v>-12</v>
      </c>
      <c r="AO32" s="33">
        <v>89</v>
      </c>
      <c r="AP32" s="33">
        <v>118</v>
      </c>
      <c r="AQ32" s="29">
        <v>132.6</v>
      </c>
      <c r="AR32" s="26">
        <v>29</v>
      </c>
      <c r="AS32" s="34">
        <v>383</v>
      </c>
      <c r="AT32" s="31">
        <v>410</v>
      </c>
      <c r="AU32" s="28">
        <v>107</v>
      </c>
      <c r="AV32" s="26">
        <v>27</v>
      </c>
      <c r="AW32" s="31">
        <v>733</v>
      </c>
      <c r="AX32" s="31">
        <v>800</v>
      </c>
      <c r="AY32" s="28">
        <v>109.14051841746249</v>
      </c>
      <c r="AZ32" s="26">
        <v>67</v>
      </c>
      <c r="BA32" s="31">
        <v>617</v>
      </c>
      <c r="BB32" s="31">
        <v>689</v>
      </c>
      <c r="BC32" s="28">
        <v>111.66936790923825</v>
      </c>
      <c r="BD32" s="26">
        <v>72</v>
      </c>
      <c r="BE32" s="120">
        <v>2526.5389876880986</v>
      </c>
      <c r="BF32" s="31">
        <v>3271.4285714285716</v>
      </c>
      <c r="BG32" s="26">
        <v>744.889583740473</v>
      </c>
      <c r="BH32" s="31">
        <v>149</v>
      </c>
      <c r="BI32" s="31">
        <v>89</v>
      </c>
      <c r="BJ32" s="27">
        <v>59.7</v>
      </c>
      <c r="BK32" s="26">
        <v>-60</v>
      </c>
      <c r="BL32" s="31">
        <v>15</v>
      </c>
      <c r="BM32" s="31">
        <v>4319.19</v>
      </c>
      <c r="BN32" s="31">
        <v>4164.06</v>
      </c>
      <c r="BO32" s="27">
        <v>96.4</v>
      </c>
      <c r="BP32" s="26">
        <v>-155.1299999999992</v>
      </c>
    </row>
    <row r="33" spans="1:68" s="20" customFormat="1" ht="18.75" customHeight="1">
      <c r="A33" s="30" t="s">
        <v>148</v>
      </c>
      <c r="B33" s="31">
        <v>866</v>
      </c>
      <c r="C33" s="119">
        <v>892</v>
      </c>
      <c r="D33" s="27">
        <v>103.00230946882216</v>
      </c>
      <c r="E33" s="26">
        <v>26</v>
      </c>
      <c r="F33" s="31">
        <v>437</v>
      </c>
      <c r="G33" s="31">
        <v>376</v>
      </c>
      <c r="H33" s="27">
        <v>86.04118993135012</v>
      </c>
      <c r="I33" s="26">
        <v>-61</v>
      </c>
      <c r="J33" s="31">
        <v>140</v>
      </c>
      <c r="K33" s="31">
        <v>227</v>
      </c>
      <c r="L33" s="27">
        <v>162.14285714285714</v>
      </c>
      <c r="M33" s="26">
        <v>87</v>
      </c>
      <c r="N33" s="32">
        <v>24</v>
      </c>
      <c r="O33" s="31">
        <v>39</v>
      </c>
      <c r="P33" s="27">
        <v>162.5</v>
      </c>
      <c r="Q33" s="26">
        <v>15</v>
      </c>
      <c r="R33" s="27">
        <v>17.1</v>
      </c>
      <c r="S33" s="27">
        <v>17.2</v>
      </c>
      <c r="T33" s="27">
        <v>0.09999999999999787</v>
      </c>
      <c r="U33" s="31">
        <v>21</v>
      </c>
      <c r="V33" s="32">
        <v>30</v>
      </c>
      <c r="W33" s="27">
        <v>142.85714285714286</v>
      </c>
      <c r="X33" s="26">
        <v>9</v>
      </c>
      <c r="Y33" s="31">
        <v>861</v>
      </c>
      <c r="Z33" s="31">
        <v>1087</v>
      </c>
      <c r="AA33" s="28">
        <f t="shared" si="0"/>
        <v>126.24854819976773</v>
      </c>
      <c r="AB33" s="26">
        <f t="shared" si="1"/>
        <v>226</v>
      </c>
      <c r="AC33" s="31">
        <v>669</v>
      </c>
      <c r="AD33" s="31">
        <v>786</v>
      </c>
      <c r="AE33" s="27">
        <f t="shared" si="2"/>
        <v>117.48878923766817</v>
      </c>
      <c r="AF33" s="26">
        <f t="shared" si="3"/>
        <v>117</v>
      </c>
      <c r="AG33" s="31">
        <v>96</v>
      </c>
      <c r="AH33" s="119">
        <v>197</v>
      </c>
      <c r="AI33" s="27">
        <f t="shared" si="4"/>
        <v>205.20833333333334</v>
      </c>
      <c r="AJ33" s="26">
        <f t="shared" si="5"/>
        <v>101</v>
      </c>
      <c r="AK33" s="31">
        <v>0</v>
      </c>
      <c r="AL33" s="31">
        <v>13</v>
      </c>
      <c r="AM33" s="27" t="s">
        <v>167</v>
      </c>
      <c r="AN33" s="26">
        <v>13</v>
      </c>
      <c r="AO33" s="33">
        <v>95</v>
      </c>
      <c r="AP33" s="33">
        <v>110</v>
      </c>
      <c r="AQ33" s="29">
        <v>115.8</v>
      </c>
      <c r="AR33" s="26">
        <v>15</v>
      </c>
      <c r="AS33" s="34">
        <v>305</v>
      </c>
      <c r="AT33" s="31">
        <v>452</v>
      </c>
      <c r="AU33" s="28">
        <v>148.2</v>
      </c>
      <c r="AV33" s="26">
        <v>147</v>
      </c>
      <c r="AW33" s="31">
        <v>647</v>
      </c>
      <c r="AX33" s="31">
        <v>606</v>
      </c>
      <c r="AY33" s="28">
        <v>93.66306027820711</v>
      </c>
      <c r="AZ33" s="26">
        <v>-41</v>
      </c>
      <c r="BA33" s="31">
        <v>597</v>
      </c>
      <c r="BB33" s="31">
        <v>551</v>
      </c>
      <c r="BC33" s="28">
        <v>92.29480737018424</v>
      </c>
      <c r="BD33" s="26">
        <v>-46</v>
      </c>
      <c r="BE33" s="120">
        <v>3337.6021798365123</v>
      </c>
      <c r="BF33" s="31">
        <v>4441.821247892074</v>
      </c>
      <c r="BG33" s="26">
        <v>1104.2190680555618</v>
      </c>
      <c r="BH33" s="31">
        <v>129</v>
      </c>
      <c r="BI33" s="31">
        <v>169</v>
      </c>
      <c r="BJ33" s="27">
        <v>131</v>
      </c>
      <c r="BK33" s="26">
        <v>40</v>
      </c>
      <c r="BL33" s="31">
        <v>7</v>
      </c>
      <c r="BM33" s="31">
        <v>4912.43</v>
      </c>
      <c r="BN33" s="31">
        <v>5565.2</v>
      </c>
      <c r="BO33" s="27">
        <v>113.3</v>
      </c>
      <c r="BP33" s="26">
        <v>652.7699999999995</v>
      </c>
    </row>
    <row r="34" spans="1:68" s="20" customFormat="1" ht="18.75" customHeight="1">
      <c r="A34" s="30" t="s">
        <v>149</v>
      </c>
      <c r="B34" s="31">
        <v>947</v>
      </c>
      <c r="C34" s="119">
        <v>927</v>
      </c>
      <c r="D34" s="27">
        <v>97.88806758183738</v>
      </c>
      <c r="E34" s="26">
        <v>-20</v>
      </c>
      <c r="F34" s="31">
        <v>292</v>
      </c>
      <c r="G34" s="31">
        <v>292</v>
      </c>
      <c r="H34" s="27">
        <v>100</v>
      </c>
      <c r="I34" s="26">
        <v>0</v>
      </c>
      <c r="J34" s="31">
        <v>79</v>
      </c>
      <c r="K34" s="31">
        <v>139</v>
      </c>
      <c r="L34" s="27">
        <v>175.9493670886076</v>
      </c>
      <c r="M34" s="26">
        <v>60</v>
      </c>
      <c r="N34" s="32">
        <v>17</v>
      </c>
      <c r="O34" s="31">
        <v>31</v>
      </c>
      <c r="P34" s="27">
        <v>182.35294117647058</v>
      </c>
      <c r="Q34" s="26">
        <v>14</v>
      </c>
      <c r="R34" s="27">
        <v>21.5</v>
      </c>
      <c r="S34" s="27">
        <v>22.3</v>
      </c>
      <c r="T34" s="27">
        <v>0.8000000000000007</v>
      </c>
      <c r="U34" s="31">
        <v>55</v>
      </c>
      <c r="V34" s="32">
        <v>55</v>
      </c>
      <c r="W34" s="27">
        <v>100</v>
      </c>
      <c r="X34" s="26">
        <v>0</v>
      </c>
      <c r="Y34" s="31">
        <v>740</v>
      </c>
      <c r="Z34" s="31">
        <v>858</v>
      </c>
      <c r="AA34" s="28">
        <f t="shared" si="0"/>
        <v>115.94594594594594</v>
      </c>
      <c r="AB34" s="26">
        <f t="shared" si="1"/>
        <v>118</v>
      </c>
      <c r="AC34" s="31">
        <v>656</v>
      </c>
      <c r="AD34" s="31">
        <v>695</v>
      </c>
      <c r="AE34" s="27">
        <f t="shared" si="2"/>
        <v>105.94512195121952</v>
      </c>
      <c r="AF34" s="26">
        <f t="shared" si="3"/>
        <v>39</v>
      </c>
      <c r="AG34" s="31">
        <v>70</v>
      </c>
      <c r="AH34" s="119">
        <v>107</v>
      </c>
      <c r="AI34" s="27">
        <f t="shared" si="4"/>
        <v>152.85714285714283</v>
      </c>
      <c r="AJ34" s="26">
        <f t="shared" si="5"/>
        <v>37</v>
      </c>
      <c r="AK34" s="31">
        <v>3</v>
      </c>
      <c r="AL34" s="31">
        <v>49</v>
      </c>
      <c r="AM34" s="27" t="s">
        <v>180</v>
      </c>
      <c r="AN34" s="26">
        <v>46</v>
      </c>
      <c r="AO34" s="33">
        <v>42</v>
      </c>
      <c r="AP34" s="33">
        <v>48</v>
      </c>
      <c r="AQ34" s="29">
        <v>114.3</v>
      </c>
      <c r="AR34" s="26">
        <v>6</v>
      </c>
      <c r="AS34" s="34">
        <v>193</v>
      </c>
      <c r="AT34" s="31">
        <v>193</v>
      </c>
      <c r="AU34" s="28">
        <v>100</v>
      </c>
      <c r="AV34" s="26">
        <v>0</v>
      </c>
      <c r="AW34" s="31">
        <v>745</v>
      </c>
      <c r="AX34" s="31">
        <v>665</v>
      </c>
      <c r="AY34" s="28">
        <v>89.26174496644296</v>
      </c>
      <c r="AZ34" s="26">
        <v>-80</v>
      </c>
      <c r="BA34" s="31">
        <v>672</v>
      </c>
      <c r="BB34" s="31">
        <v>623</v>
      </c>
      <c r="BC34" s="28">
        <v>92.70833333333334</v>
      </c>
      <c r="BD34" s="26">
        <v>-49</v>
      </c>
      <c r="BE34" s="120">
        <v>1800.4291845493563</v>
      </c>
      <c r="BF34" s="31">
        <v>2222.6100151745068</v>
      </c>
      <c r="BG34" s="26">
        <v>422.1808306251505</v>
      </c>
      <c r="BH34" s="31">
        <v>117</v>
      </c>
      <c r="BI34" s="31">
        <v>63</v>
      </c>
      <c r="BJ34" s="27">
        <v>53.8</v>
      </c>
      <c r="BK34" s="26">
        <v>-54</v>
      </c>
      <c r="BL34" s="31">
        <v>11</v>
      </c>
      <c r="BM34" s="31">
        <v>3731.73</v>
      </c>
      <c r="BN34" s="31">
        <v>4302.34</v>
      </c>
      <c r="BO34" s="27">
        <v>115.3</v>
      </c>
      <c r="BP34" s="26">
        <v>570.6100000000001</v>
      </c>
    </row>
    <row r="35" spans="1:68" s="39" customFormat="1" ht="18.75" customHeight="1">
      <c r="A35" s="30" t="s">
        <v>158</v>
      </c>
      <c r="B35" s="31">
        <v>437</v>
      </c>
      <c r="C35" s="119">
        <v>455</v>
      </c>
      <c r="D35" s="27">
        <v>104.11899313501145</v>
      </c>
      <c r="E35" s="26">
        <v>18</v>
      </c>
      <c r="F35" s="31">
        <v>116</v>
      </c>
      <c r="G35" s="31">
        <v>99</v>
      </c>
      <c r="H35" s="27">
        <v>85.34482758620689</v>
      </c>
      <c r="I35" s="26">
        <v>-17</v>
      </c>
      <c r="J35" s="31">
        <v>58</v>
      </c>
      <c r="K35" s="31">
        <v>109</v>
      </c>
      <c r="L35" s="27">
        <v>187.93103448275863</v>
      </c>
      <c r="M35" s="26">
        <v>51</v>
      </c>
      <c r="N35" s="32">
        <v>30</v>
      </c>
      <c r="O35" s="31">
        <v>46</v>
      </c>
      <c r="P35" s="27">
        <v>153.33333333333334</v>
      </c>
      <c r="Q35" s="26">
        <v>16</v>
      </c>
      <c r="R35" s="26">
        <v>51.7</v>
      </c>
      <c r="S35" s="26">
        <v>42.2</v>
      </c>
      <c r="T35" s="26">
        <v>-9.5</v>
      </c>
      <c r="U35" s="31">
        <v>92</v>
      </c>
      <c r="V35" s="32">
        <v>95</v>
      </c>
      <c r="W35" s="27">
        <v>103.26086956521738</v>
      </c>
      <c r="X35" s="26">
        <v>3</v>
      </c>
      <c r="Y35" s="31">
        <v>517</v>
      </c>
      <c r="Z35" s="31">
        <v>642</v>
      </c>
      <c r="AA35" s="28">
        <f t="shared" si="0"/>
        <v>124.1779497098646</v>
      </c>
      <c r="AB35" s="26">
        <f t="shared" si="1"/>
        <v>125</v>
      </c>
      <c r="AC35" s="31">
        <v>405</v>
      </c>
      <c r="AD35" s="31">
        <v>419</v>
      </c>
      <c r="AE35" s="27">
        <f t="shared" si="2"/>
        <v>103.45679012345678</v>
      </c>
      <c r="AF35" s="26">
        <f t="shared" si="3"/>
        <v>14</v>
      </c>
      <c r="AG35" s="31">
        <v>52</v>
      </c>
      <c r="AH35" s="119">
        <v>142</v>
      </c>
      <c r="AI35" s="27">
        <f t="shared" si="4"/>
        <v>273.0769230769231</v>
      </c>
      <c r="AJ35" s="26">
        <f t="shared" si="5"/>
        <v>90</v>
      </c>
      <c r="AK35" s="31">
        <v>136</v>
      </c>
      <c r="AL35" s="31">
        <v>140</v>
      </c>
      <c r="AM35" s="27">
        <v>102.94117647058823</v>
      </c>
      <c r="AN35" s="26">
        <v>4</v>
      </c>
      <c r="AO35" s="33">
        <v>29</v>
      </c>
      <c r="AP35" s="33">
        <v>38</v>
      </c>
      <c r="AQ35" s="29">
        <v>131</v>
      </c>
      <c r="AR35" s="26">
        <v>9</v>
      </c>
      <c r="AS35" s="34">
        <v>187</v>
      </c>
      <c r="AT35" s="31">
        <v>139</v>
      </c>
      <c r="AU35" s="28">
        <v>74.3</v>
      </c>
      <c r="AV35" s="26">
        <v>-48</v>
      </c>
      <c r="AW35" s="31">
        <v>352</v>
      </c>
      <c r="AX35" s="31">
        <v>324</v>
      </c>
      <c r="AY35" s="28">
        <v>92.04545454545455</v>
      </c>
      <c r="AZ35" s="26">
        <v>-28</v>
      </c>
      <c r="BA35" s="31">
        <v>322</v>
      </c>
      <c r="BB35" s="31">
        <v>286</v>
      </c>
      <c r="BC35" s="28">
        <v>88.81987577639751</v>
      </c>
      <c r="BD35" s="26">
        <v>-36</v>
      </c>
      <c r="BE35" s="120">
        <v>2314.749262536873</v>
      </c>
      <c r="BF35" s="31">
        <v>2724.6105919003116</v>
      </c>
      <c r="BG35" s="26">
        <v>409.8613293634385</v>
      </c>
      <c r="BH35" s="31">
        <v>142</v>
      </c>
      <c r="BI35" s="31">
        <v>37</v>
      </c>
      <c r="BJ35" s="27">
        <v>26.1</v>
      </c>
      <c r="BK35" s="26">
        <v>-105</v>
      </c>
      <c r="BL35" s="31">
        <v>9</v>
      </c>
      <c r="BM35" s="31">
        <v>3906.38</v>
      </c>
      <c r="BN35" s="31">
        <v>4477.81</v>
      </c>
      <c r="BO35" s="27">
        <v>114.6</v>
      </c>
      <c r="BP35" s="26">
        <v>571.4300000000003</v>
      </c>
    </row>
    <row r="36" spans="1:68" s="39" customFormat="1" ht="18.75" customHeight="1">
      <c r="A36" s="30" t="s">
        <v>159</v>
      </c>
      <c r="B36" s="31">
        <v>976</v>
      </c>
      <c r="C36" s="119">
        <v>913</v>
      </c>
      <c r="D36" s="27">
        <v>93.54508196721312</v>
      </c>
      <c r="E36" s="26">
        <v>-63</v>
      </c>
      <c r="F36" s="31">
        <v>240</v>
      </c>
      <c r="G36" s="31">
        <v>226</v>
      </c>
      <c r="H36" s="27">
        <v>94.16666666666667</v>
      </c>
      <c r="I36" s="26">
        <v>-14</v>
      </c>
      <c r="J36" s="31">
        <v>59</v>
      </c>
      <c r="K36" s="31">
        <v>184</v>
      </c>
      <c r="L36" s="27">
        <v>311.864406779661</v>
      </c>
      <c r="M36" s="26">
        <v>125</v>
      </c>
      <c r="N36" s="32">
        <v>11</v>
      </c>
      <c r="O36" s="31">
        <v>58</v>
      </c>
      <c r="P36" s="27" t="s">
        <v>178</v>
      </c>
      <c r="Q36" s="26">
        <v>47</v>
      </c>
      <c r="R36" s="26">
        <v>18.6</v>
      </c>
      <c r="S36" s="26">
        <v>31.5</v>
      </c>
      <c r="T36" s="26">
        <v>12.899999999999999</v>
      </c>
      <c r="U36" s="31">
        <v>94</v>
      </c>
      <c r="V36" s="32">
        <v>126</v>
      </c>
      <c r="W36" s="27">
        <v>134.04255319148936</v>
      </c>
      <c r="X36" s="26">
        <v>32</v>
      </c>
      <c r="Y36" s="31">
        <v>927</v>
      </c>
      <c r="Z36" s="31">
        <v>1285</v>
      </c>
      <c r="AA36" s="28">
        <f t="shared" si="0"/>
        <v>138.61920172599784</v>
      </c>
      <c r="AB36" s="26">
        <f t="shared" si="1"/>
        <v>358</v>
      </c>
      <c r="AC36" s="31">
        <v>905</v>
      </c>
      <c r="AD36" s="31">
        <v>843</v>
      </c>
      <c r="AE36" s="27">
        <f t="shared" si="2"/>
        <v>93.14917127071823</v>
      </c>
      <c r="AF36" s="26">
        <f t="shared" si="3"/>
        <v>-62</v>
      </c>
      <c r="AG36" s="31">
        <v>0</v>
      </c>
      <c r="AH36" s="119">
        <v>347</v>
      </c>
      <c r="AI36" s="27"/>
      <c r="AJ36" s="26">
        <f t="shared" si="5"/>
        <v>347</v>
      </c>
      <c r="AK36" s="31">
        <v>174</v>
      </c>
      <c r="AL36" s="31">
        <v>255</v>
      </c>
      <c r="AM36" s="27">
        <v>146.55172413793102</v>
      </c>
      <c r="AN36" s="26">
        <v>81</v>
      </c>
      <c r="AO36" s="33">
        <v>49</v>
      </c>
      <c r="AP36" s="33">
        <v>69</v>
      </c>
      <c r="AQ36" s="29">
        <v>140.8</v>
      </c>
      <c r="AR36" s="26">
        <v>20</v>
      </c>
      <c r="AS36" s="34">
        <v>313</v>
      </c>
      <c r="AT36" s="31">
        <v>317</v>
      </c>
      <c r="AU36" s="28">
        <v>101.3</v>
      </c>
      <c r="AV36" s="26">
        <v>4</v>
      </c>
      <c r="AW36" s="31">
        <v>804</v>
      </c>
      <c r="AX36" s="31">
        <v>698</v>
      </c>
      <c r="AY36" s="28">
        <v>86.81592039800995</v>
      </c>
      <c r="AZ36" s="26">
        <v>-106</v>
      </c>
      <c r="BA36" s="31">
        <v>765</v>
      </c>
      <c r="BB36" s="31">
        <v>651</v>
      </c>
      <c r="BC36" s="28">
        <v>85.09803921568627</v>
      </c>
      <c r="BD36" s="26">
        <v>-114</v>
      </c>
      <c r="BE36" s="120">
        <v>2701.1494252873563</v>
      </c>
      <c r="BF36" s="31">
        <v>3740.778097982709</v>
      </c>
      <c r="BG36" s="26">
        <v>1039.6286726953526</v>
      </c>
      <c r="BH36" s="31">
        <v>248</v>
      </c>
      <c r="BI36" s="31">
        <v>144</v>
      </c>
      <c r="BJ36" s="27">
        <v>58.1</v>
      </c>
      <c r="BK36" s="26">
        <v>-104</v>
      </c>
      <c r="BL36" s="31">
        <v>14</v>
      </c>
      <c r="BM36" s="31">
        <v>4431.33</v>
      </c>
      <c r="BN36" s="31">
        <v>5736.63</v>
      </c>
      <c r="BO36" s="27">
        <v>129.5</v>
      </c>
      <c r="BP36" s="26">
        <v>1305.3000000000002</v>
      </c>
    </row>
    <row r="37" spans="1:68" s="39" customFormat="1" ht="18.75" customHeight="1">
      <c r="A37" s="30" t="s">
        <v>150</v>
      </c>
      <c r="B37" s="31">
        <v>1008</v>
      </c>
      <c r="C37" s="119">
        <v>993</v>
      </c>
      <c r="D37" s="27">
        <v>98.51190476190477</v>
      </c>
      <c r="E37" s="26">
        <v>-15</v>
      </c>
      <c r="F37" s="31">
        <v>302</v>
      </c>
      <c r="G37" s="31">
        <v>309</v>
      </c>
      <c r="H37" s="27">
        <v>102.31788079470199</v>
      </c>
      <c r="I37" s="26">
        <v>7</v>
      </c>
      <c r="J37" s="31">
        <v>94</v>
      </c>
      <c r="K37" s="31">
        <v>540</v>
      </c>
      <c r="L37" s="27">
        <v>574.468085106383</v>
      </c>
      <c r="M37" s="26">
        <v>446</v>
      </c>
      <c r="N37" s="32">
        <v>13</v>
      </c>
      <c r="O37" s="31">
        <v>316</v>
      </c>
      <c r="P37" s="27" t="s">
        <v>179</v>
      </c>
      <c r="Q37" s="26">
        <v>303</v>
      </c>
      <c r="R37" s="26">
        <v>13.8</v>
      </c>
      <c r="S37" s="26">
        <v>58.5</v>
      </c>
      <c r="T37" s="26">
        <v>44.7</v>
      </c>
      <c r="U37" s="31">
        <v>109</v>
      </c>
      <c r="V37" s="32">
        <v>132</v>
      </c>
      <c r="W37" s="27">
        <v>121.10091743119267</v>
      </c>
      <c r="X37" s="26">
        <v>23</v>
      </c>
      <c r="Y37" s="31">
        <v>975</v>
      </c>
      <c r="Z37" s="31">
        <v>1052</v>
      </c>
      <c r="AA37" s="28">
        <f t="shared" si="0"/>
        <v>107.8974358974359</v>
      </c>
      <c r="AB37" s="26">
        <f t="shared" si="1"/>
        <v>77</v>
      </c>
      <c r="AC37" s="31">
        <v>913</v>
      </c>
      <c r="AD37" s="31">
        <v>877</v>
      </c>
      <c r="AE37" s="27">
        <f t="shared" si="2"/>
        <v>96.05695509309967</v>
      </c>
      <c r="AF37" s="26">
        <f t="shared" si="3"/>
        <v>-36</v>
      </c>
      <c r="AG37" s="31">
        <v>50</v>
      </c>
      <c r="AH37" s="119">
        <v>95</v>
      </c>
      <c r="AI37" s="27">
        <f t="shared" si="4"/>
        <v>190</v>
      </c>
      <c r="AJ37" s="26">
        <f t="shared" si="5"/>
        <v>45</v>
      </c>
      <c r="AK37" s="31">
        <v>15</v>
      </c>
      <c r="AL37" s="31">
        <v>68</v>
      </c>
      <c r="AM37" s="27" t="s">
        <v>181</v>
      </c>
      <c r="AN37" s="26">
        <v>53</v>
      </c>
      <c r="AO37" s="33">
        <v>63</v>
      </c>
      <c r="AP37" s="33">
        <v>60</v>
      </c>
      <c r="AQ37" s="29">
        <v>95.2</v>
      </c>
      <c r="AR37" s="26">
        <v>-3</v>
      </c>
      <c r="AS37" s="34">
        <v>395</v>
      </c>
      <c r="AT37" s="31">
        <v>662</v>
      </c>
      <c r="AU37" s="28">
        <v>167.6</v>
      </c>
      <c r="AV37" s="26">
        <v>267</v>
      </c>
      <c r="AW37" s="31">
        <v>836</v>
      </c>
      <c r="AX37" s="31">
        <v>637</v>
      </c>
      <c r="AY37" s="28">
        <v>76.19617224880383</v>
      </c>
      <c r="AZ37" s="26">
        <v>-199</v>
      </c>
      <c r="BA37" s="31">
        <v>760</v>
      </c>
      <c r="BB37" s="31">
        <v>557</v>
      </c>
      <c r="BC37" s="28">
        <v>73.28947368421052</v>
      </c>
      <c r="BD37" s="26">
        <v>-203</v>
      </c>
      <c r="BE37" s="120">
        <v>2346.6585662211423</v>
      </c>
      <c r="BF37" s="31">
        <v>2985.170603674541</v>
      </c>
      <c r="BG37" s="26">
        <v>638.5120374533985</v>
      </c>
      <c r="BH37" s="31">
        <v>279</v>
      </c>
      <c r="BI37" s="31">
        <v>92</v>
      </c>
      <c r="BJ37" s="27">
        <v>33</v>
      </c>
      <c r="BK37" s="26">
        <v>-187</v>
      </c>
      <c r="BL37" s="31">
        <v>41</v>
      </c>
      <c r="BM37" s="31">
        <v>4681.04</v>
      </c>
      <c r="BN37" s="31">
        <v>5488.75</v>
      </c>
      <c r="BO37" s="27">
        <v>117.3</v>
      </c>
      <c r="BP37" s="26">
        <v>807.71</v>
      </c>
    </row>
    <row r="38" spans="1:68" s="39" customFormat="1" ht="18.75" customHeight="1">
      <c r="A38" s="38" t="s">
        <v>160</v>
      </c>
      <c r="B38" s="31">
        <v>801</v>
      </c>
      <c r="C38" s="119">
        <v>850</v>
      </c>
      <c r="D38" s="27">
        <v>106.11735330836454</v>
      </c>
      <c r="E38" s="26">
        <v>49</v>
      </c>
      <c r="F38" s="31">
        <v>242</v>
      </c>
      <c r="G38" s="31">
        <v>276</v>
      </c>
      <c r="H38" s="27">
        <v>114.0495867768595</v>
      </c>
      <c r="I38" s="26">
        <v>34</v>
      </c>
      <c r="J38" s="31">
        <v>211</v>
      </c>
      <c r="K38" s="31">
        <v>196</v>
      </c>
      <c r="L38" s="27">
        <v>92.89099526066352</v>
      </c>
      <c r="M38" s="26">
        <v>-15</v>
      </c>
      <c r="N38" s="32">
        <v>90</v>
      </c>
      <c r="O38" s="31">
        <v>64</v>
      </c>
      <c r="P38" s="27">
        <v>71.11111111111111</v>
      </c>
      <c r="Q38" s="26">
        <v>-26</v>
      </c>
      <c r="R38" s="26">
        <v>42.7</v>
      </c>
      <c r="S38" s="26">
        <v>32.7</v>
      </c>
      <c r="T38" s="26">
        <v>-10</v>
      </c>
      <c r="U38" s="31">
        <v>38</v>
      </c>
      <c r="V38" s="32">
        <v>39</v>
      </c>
      <c r="W38" s="27">
        <v>102.63157894736842</v>
      </c>
      <c r="X38" s="26">
        <v>1</v>
      </c>
      <c r="Y38" s="31">
        <v>754</v>
      </c>
      <c r="Z38" s="31">
        <v>950</v>
      </c>
      <c r="AA38" s="28">
        <f t="shared" si="0"/>
        <v>125.9946949602122</v>
      </c>
      <c r="AB38" s="26">
        <f t="shared" si="1"/>
        <v>196</v>
      </c>
      <c r="AC38" s="31">
        <v>664</v>
      </c>
      <c r="AD38" s="31">
        <v>667</v>
      </c>
      <c r="AE38" s="27">
        <f t="shared" si="2"/>
        <v>100.45180722891567</v>
      </c>
      <c r="AF38" s="26">
        <f t="shared" si="3"/>
        <v>3</v>
      </c>
      <c r="AG38" s="31">
        <v>0</v>
      </c>
      <c r="AH38" s="119">
        <v>198</v>
      </c>
      <c r="AI38" s="27"/>
      <c r="AJ38" s="26">
        <f t="shared" si="5"/>
        <v>198</v>
      </c>
      <c r="AK38" s="31">
        <v>28</v>
      </c>
      <c r="AL38" s="31">
        <v>32</v>
      </c>
      <c r="AM38" s="27">
        <v>114.28571428571428</v>
      </c>
      <c r="AN38" s="26">
        <v>4</v>
      </c>
      <c r="AO38" s="33">
        <v>86</v>
      </c>
      <c r="AP38" s="33">
        <v>70</v>
      </c>
      <c r="AQ38" s="29">
        <v>81.4</v>
      </c>
      <c r="AR38" s="26">
        <v>-16</v>
      </c>
      <c r="AS38" s="34">
        <v>279</v>
      </c>
      <c r="AT38" s="31">
        <v>284</v>
      </c>
      <c r="AU38" s="28">
        <v>101.8</v>
      </c>
      <c r="AV38" s="26">
        <v>5</v>
      </c>
      <c r="AW38" s="31">
        <v>503</v>
      </c>
      <c r="AX38" s="31">
        <v>567</v>
      </c>
      <c r="AY38" s="28">
        <v>112.72365805168987</v>
      </c>
      <c r="AZ38" s="26">
        <v>64</v>
      </c>
      <c r="BA38" s="31">
        <v>415</v>
      </c>
      <c r="BB38" s="31">
        <v>433</v>
      </c>
      <c r="BC38" s="28">
        <v>104.33734939759036</v>
      </c>
      <c r="BD38" s="26">
        <v>18</v>
      </c>
      <c r="BE38" s="120">
        <v>2341.486810551559</v>
      </c>
      <c r="BF38" s="31">
        <v>3515.841584158416</v>
      </c>
      <c r="BG38" s="26">
        <v>1174.3547736068572</v>
      </c>
      <c r="BH38" s="31">
        <v>52</v>
      </c>
      <c r="BI38" s="31">
        <v>79</v>
      </c>
      <c r="BJ38" s="27">
        <v>151.9</v>
      </c>
      <c r="BK38" s="26">
        <v>27</v>
      </c>
      <c r="BL38" s="31">
        <v>23</v>
      </c>
      <c r="BM38" s="31">
        <v>5261.02</v>
      </c>
      <c r="BN38" s="31">
        <v>6302.58</v>
      </c>
      <c r="BO38" s="27">
        <v>119.8</v>
      </c>
      <c r="BP38" s="26">
        <v>1041.5599999999995</v>
      </c>
    </row>
    <row r="39" spans="1:68" s="39" customFormat="1" ht="18.75" customHeight="1">
      <c r="A39" s="30" t="s">
        <v>161</v>
      </c>
      <c r="B39" s="31">
        <v>3408</v>
      </c>
      <c r="C39" s="119">
        <v>3304</v>
      </c>
      <c r="D39" s="27">
        <v>96.94835680751174</v>
      </c>
      <c r="E39" s="26">
        <v>-104</v>
      </c>
      <c r="F39" s="31">
        <v>1633</v>
      </c>
      <c r="G39" s="31">
        <v>1367</v>
      </c>
      <c r="H39" s="27">
        <v>83.7109614206981</v>
      </c>
      <c r="I39" s="26">
        <v>-266</v>
      </c>
      <c r="J39" s="31">
        <v>1964</v>
      </c>
      <c r="K39" s="31">
        <v>1974</v>
      </c>
      <c r="L39" s="27">
        <v>100.5091649694501</v>
      </c>
      <c r="M39" s="26">
        <v>10</v>
      </c>
      <c r="N39" s="32">
        <v>946</v>
      </c>
      <c r="O39" s="31">
        <v>1105</v>
      </c>
      <c r="P39" s="27">
        <v>116.8076109936575</v>
      </c>
      <c r="Q39" s="26">
        <v>159</v>
      </c>
      <c r="R39" s="26">
        <v>48.2</v>
      </c>
      <c r="S39" s="26">
        <v>56</v>
      </c>
      <c r="T39" s="26">
        <v>7.799999999999997</v>
      </c>
      <c r="U39" s="31">
        <v>307</v>
      </c>
      <c r="V39" s="32">
        <v>324</v>
      </c>
      <c r="W39" s="27">
        <v>105.53745928338762</v>
      </c>
      <c r="X39" s="26">
        <v>17</v>
      </c>
      <c r="Y39" s="31">
        <v>6210</v>
      </c>
      <c r="Z39" s="31">
        <v>5685</v>
      </c>
      <c r="AA39" s="28">
        <f t="shared" si="0"/>
        <v>91.54589371980676</v>
      </c>
      <c r="AB39" s="26">
        <f t="shared" si="1"/>
        <v>-525</v>
      </c>
      <c r="AC39" s="31">
        <v>2459</v>
      </c>
      <c r="AD39" s="31">
        <v>2437</v>
      </c>
      <c r="AE39" s="27">
        <f t="shared" si="2"/>
        <v>99.10532736884913</v>
      </c>
      <c r="AF39" s="26">
        <f t="shared" si="3"/>
        <v>-22</v>
      </c>
      <c r="AG39" s="31">
        <v>2461</v>
      </c>
      <c r="AH39" s="119">
        <v>1784</v>
      </c>
      <c r="AI39" s="27">
        <f t="shared" si="4"/>
        <v>72.4908573750508</v>
      </c>
      <c r="AJ39" s="26">
        <f t="shared" si="5"/>
        <v>-677</v>
      </c>
      <c r="AK39" s="31">
        <v>112</v>
      </c>
      <c r="AL39" s="31">
        <v>113</v>
      </c>
      <c r="AM39" s="27">
        <v>100.89285714285714</v>
      </c>
      <c r="AN39" s="26">
        <v>1</v>
      </c>
      <c r="AO39" s="33">
        <v>867</v>
      </c>
      <c r="AP39" s="33">
        <v>878</v>
      </c>
      <c r="AQ39" s="29">
        <v>101.3</v>
      </c>
      <c r="AR39" s="26">
        <v>11</v>
      </c>
      <c r="AS39" s="34">
        <v>2809</v>
      </c>
      <c r="AT39" s="31">
        <v>2972</v>
      </c>
      <c r="AU39" s="28">
        <v>105.8</v>
      </c>
      <c r="AV39" s="26">
        <v>163</v>
      </c>
      <c r="AW39" s="31">
        <v>1957</v>
      </c>
      <c r="AX39" s="31">
        <v>1909</v>
      </c>
      <c r="AY39" s="28">
        <v>97.54726622381196</v>
      </c>
      <c r="AZ39" s="26">
        <v>-48</v>
      </c>
      <c r="BA39" s="31">
        <v>1632</v>
      </c>
      <c r="BB39" s="31">
        <v>1655</v>
      </c>
      <c r="BC39" s="28">
        <v>101.40931372549021</v>
      </c>
      <c r="BD39" s="26">
        <v>23</v>
      </c>
      <c r="BE39" s="120">
        <v>3268.3374083129584</v>
      </c>
      <c r="BF39" s="31">
        <v>3863.6027143738434</v>
      </c>
      <c r="BG39" s="26">
        <v>595.265306060885</v>
      </c>
      <c r="BH39" s="31">
        <v>618</v>
      </c>
      <c r="BI39" s="31">
        <v>656</v>
      </c>
      <c r="BJ39" s="27">
        <v>106.1</v>
      </c>
      <c r="BK39" s="26">
        <v>38</v>
      </c>
      <c r="BL39" s="31">
        <v>495</v>
      </c>
      <c r="BM39" s="31">
        <v>5044</v>
      </c>
      <c r="BN39" s="31">
        <v>5881.01</v>
      </c>
      <c r="BO39" s="27">
        <v>116.6</v>
      </c>
      <c r="BP39" s="26">
        <v>837.0100000000002</v>
      </c>
    </row>
    <row r="40" spans="5:20" s="39" customFormat="1" ht="12.75"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5:20" s="39" customFormat="1" ht="12.75"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</sheetData>
  <sheetProtection/>
  <mergeCells count="73">
    <mergeCell ref="BJ6:BK6"/>
    <mergeCell ref="BA6:BA7"/>
    <mergeCell ref="BB6:BB7"/>
    <mergeCell ref="BC6:BD6"/>
    <mergeCell ref="BE6:BE7"/>
    <mergeCell ref="BF6:BF7"/>
    <mergeCell ref="BG6:BG7"/>
    <mergeCell ref="BH6:BH7"/>
    <mergeCell ref="BI6:BI7"/>
    <mergeCell ref="AW6:AW7"/>
    <mergeCell ref="AG6:AG7"/>
    <mergeCell ref="AH6:AH7"/>
    <mergeCell ref="AI6:AJ6"/>
    <mergeCell ref="AK6:AK7"/>
    <mergeCell ref="AO6:AO7"/>
    <mergeCell ref="AP6:AP7"/>
    <mergeCell ref="AL6:AL7"/>
    <mergeCell ref="BH5:BK5"/>
    <mergeCell ref="BA3:BD5"/>
    <mergeCell ref="BE3:BG5"/>
    <mergeCell ref="AC4:AF5"/>
    <mergeCell ref="AG4:AJ5"/>
    <mergeCell ref="BH3:BL4"/>
    <mergeCell ref="AC3:AJ3"/>
    <mergeCell ref="AK3:AN5"/>
    <mergeCell ref="AW3:AZ5"/>
    <mergeCell ref="A3:A7"/>
    <mergeCell ref="B3:E5"/>
    <mergeCell ref="F3:I5"/>
    <mergeCell ref="J3:M5"/>
    <mergeCell ref="G6:G7"/>
    <mergeCell ref="AO3:AR5"/>
    <mergeCell ref="AQ6:AR6"/>
    <mergeCell ref="N6:N7"/>
    <mergeCell ref="D6:E6"/>
    <mergeCell ref="J6:J7"/>
    <mergeCell ref="K6:K7"/>
    <mergeCell ref="F6:F7"/>
    <mergeCell ref="U6:U7"/>
    <mergeCell ref="BM3:BP5"/>
    <mergeCell ref="Y6:Y7"/>
    <mergeCell ref="Z6:Z7"/>
    <mergeCell ref="AA6:AB6"/>
    <mergeCell ref="AX6:AX7"/>
    <mergeCell ref="AE6:AF6"/>
    <mergeCell ref="AS3:AV5"/>
    <mergeCell ref="N3:Q5"/>
    <mergeCell ref="U3:X5"/>
    <mergeCell ref="W6:X6"/>
    <mergeCell ref="AM6:AN6"/>
    <mergeCell ref="O6:O7"/>
    <mergeCell ref="P6:Q6"/>
    <mergeCell ref="T6:T7"/>
    <mergeCell ref="BO6:BP6"/>
    <mergeCell ref="V6:V7"/>
    <mergeCell ref="AC6:AC7"/>
    <mergeCell ref="AD6:AD7"/>
    <mergeCell ref="AY6:AZ6"/>
    <mergeCell ref="BM6:BM7"/>
    <mergeCell ref="BN6:BN7"/>
    <mergeCell ref="BL6:BL7"/>
    <mergeCell ref="AS6:AT6"/>
    <mergeCell ref="AU6:AV6"/>
    <mergeCell ref="B1:X1"/>
    <mergeCell ref="B2:X2"/>
    <mergeCell ref="Y3:AB5"/>
    <mergeCell ref="H6:I6"/>
    <mergeCell ref="B6:B7"/>
    <mergeCell ref="C6:C7"/>
    <mergeCell ref="L6:M6"/>
    <mergeCell ref="R3:T5"/>
    <mergeCell ref="R6:R7"/>
    <mergeCell ref="S6:S7"/>
  </mergeCells>
  <printOptions horizontalCentered="1" verticalCentered="1"/>
  <pageMargins left="0.31496062992125984" right="0.11811023622047245" top="0.7480314960629921" bottom="0.35433070866141736" header="0" footer="0"/>
  <pageSetup horizontalDpi="600" verticalDpi="600" orientation="landscape" paperSize="9" scale="64" r:id="rId1"/>
  <colBreaks count="2" manualBreakCount="2">
    <brk id="24" max="38" man="1"/>
    <brk id="4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2019-02-21T11:23:30Z</cp:lastPrinted>
  <dcterms:created xsi:type="dcterms:W3CDTF">2017-11-17T08:56:41Z</dcterms:created>
  <dcterms:modified xsi:type="dcterms:W3CDTF">2019-04-12T06:15:57Z</dcterms:modified>
  <cp:category/>
  <cp:version/>
  <cp:contentType/>
  <cp:contentStatus/>
</cp:coreProperties>
</file>